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Feb\"/>
    </mc:Choice>
  </mc:AlternateContent>
  <xr:revisionPtr revIDLastSave="0" documentId="13_ncr:1_{7A2CFD0E-6B60-4676-A4A1-02890B45848F}" xr6:coauthVersionLast="47" xr6:coauthVersionMax="47" xr10:uidLastSave="{00000000-0000-0000-0000-000000000000}"/>
  <bookViews>
    <workbookView xWindow="-28920" yWindow="-7320" windowWidth="29040" windowHeight="15720" tabRatio="410" xr2:uid="{00000000-000D-0000-FFFF-FFFF00000000}"/>
  </bookViews>
  <sheets>
    <sheet name="BPM6 Format Qtly" sheetId="4" r:id="rId1"/>
    <sheet name="Table Description" sheetId="5" r:id="rId2"/>
    <sheet name="BPM4-Qtly Table" sheetId="3" state="hidden" r:id="rId3"/>
  </sheets>
  <definedNames>
    <definedName name="_xlnm.Print_Area" localSheetId="2">'BPM4-Qtly Table'!$B$1:$L$77</definedName>
    <definedName name="_xlnm.Print_Area" localSheetId="0">'BPM6 Format Qtly'!$A$1:$I$104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3" l="1"/>
  <c r="E68" i="3"/>
  <c r="K68" i="3" s="1"/>
  <c r="L68" i="3" s="1"/>
  <c r="F27" i="3"/>
  <c r="W27" i="3"/>
  <c r="X27" i="3"/>
  <c r="Y27" i="3"/>
  <c r="P68" i="3"/>
  <c r="U68" i="3"/>
  <c r="P69" i="3"/>
  <c r="U69" i="3"/>
  <c r="P70" i="3"/>
  <c r="U70" i="3"/>
  <c r="P71" i="3"/>
  <c r="U71" i="3"/>
  <c r="V71" i="3" s="1"/>
  <c r="S27" i="3"/>
  <c r="T27" i="3"/>
  <c r="R27" i="3"/>
  <c r="E69" i="3"/>
  <c r="E70" i="3"/>
  <c r="E71" i="3"/>
  <c r="G27" i="3"/>
  <c r="H27" i="3"/>
  <c r="I27" i="3"/>
  <c r="J69" i="3"/>
  <c r="J70" i="3"/>
  <c r="J71" i="3"/>
  <c r="N27" i="3"/>
  <c r="O27" i="3"/>
  <c r="D27" i="3"/>
  <c r="C26" i="3"/>
  <c r="C27" i="3"/>
  <c r="P16" i="3"/>
  <c r="U16" i="3"/>
  <c r="J55" i="3"/>
  <c r="E55" i="3"/>
  <c r="J56" i="3"/>
  <c r="E56" i="3"/>
  <c r="J57" i="3"/>
  <c r="E57" i="3"/>
  <c r="J58" i="3"/>
  <c r="E58" i="3"/>
  <c r="H23" i="3"/>
  <c r="H22" i="3"/>
  <c r="G22" i="3"/>
  <c r="I22" i="3"/>
  <c r="J64" i="3"/>
  <c r="J63" i="3"/>
  <c r="J62" i="3"/>
  <c r="J61" i="3"/>
  <c r="J31" i="3"/>
  <c r="P64" i="3"/>
  <c r="P63" i="3"/>
  <c r="P62" i="3"/>
  <c r="V62" i="3" s="1"/>
  <c r="P61" i="3"/>
  <c r="V61" i="3" s="1"/>
  <c r="P58" i="3"/>
  <c r="P57" i="3"/>
  <c r="P56" i="3"/>
  <c r="P55" i="3"/>
  <c r="N26" i="3"/>
  <c r="O26" i="3"/>
  <c r="N24" i="3"/>
  <c r="O24" i="3"/>
  <c r="N25" i="3"/>
  <c r="O25" i="3"/>
  <c r="N23" i="3"/>
  <c r="O23" i="3"/>
  <c r="P23" i="3" s="1"/>
  <c r="O22" i="3"/>
  <c r="P22" i="3" s="1"/>
  <c r="O21" i="3"/>
  <c r="P21" i="3" s="1"/>
  <c r="P20" i="3"/>
  <c r="P19" i="3"/>
  <c r="P18" i="3"/>
  <c r="P17" i="3"/>
  <c r="U64" i="3"/>
  <c r="U63" i="3"/>
  <c r="U62" i="3"/>
  <c r="U61" i="3"/>
  <c r="U58" i="3"/>
  <c r="V58" i="3" s="1"/>
  <c r="U57" i="3"/>
  <c r="U56" i="3"/>
  <c r="U55" i="3"/>
  <c r="T26" i="3"/>
  <c r="S26" i="3"/>
  <c r="R26" i="3"/>
  <c r="T24" i="3"/>
  <c r="S24" i="3"/>
  <c r="R24" i="3"/>
  <c r="T23" i="3"/>
  <c r="S23" i="3"/>
  <c r="R23" i="3"/>
  <c r="T22" i="3"/>
  <c r="R22" i="3"/>
  <c r="T21" i="3"/>
  <c r="R21" i="3"/>
  <c r="U20" i="3"/>
  <c r="U19" i="3"/>
  <c r="U18" i="3"/>
  <c r="V18" i="3" s="1"/>
  <c r="X18" i="3" s="1"/>
  <c r="Y18" i="3" s="1"/>
  <c r="U17" i="3"/>
  <c r="G21" i="3"/>
  <c r="H21" i="3"/>
  <c r="J20" i="3"/>
  <c r="J19" i="3"/>
  <c r="J18" i="3"/>
  <c r="J17" i="3"/>
  <c r="J16" i="3"/>
  <c r="W24" i="3"/>
  <c r="J52" i="3"/>
  <c r="E52" i="3"/>
  <c r="J49" i="3"/>
  <c r="K49" i="3" s="1"/>
  <c r="L49" i="3" s="1"/>
  <c r="E49" i="3"/>
  <c r="F24" i="3"/>
  <c r="D24" i="3"/>
  <c r="E50" i="3"/>
  <c r="E51" i="3"/>
  <c r="G24" i="3"/>
  <c r="H24" i="3"/>
  <c r="I24" i="3"/>
  <c r="J50" i="3"/>
  <c r="J51" i="3"/>
  <c r="P49" i="3"/>
  <c r="P50" i="3"/>
  <c r="P51" i="3"/>
  <c r="P52" i="3"/>
  <c r="U49" i="3"/>
  <c r="U50" i="3"/>
  <c r="U51" i="3"/>
  <c r="V51" i="3" s="1"/>
  <c r="U52" i="3"/>
  <c r="X24" i="3"/>
  <c r="Y49" i="3"/>
  <c r="Y50" i="3"/>
  <c r="Y51" i="3"/>
  <c r="Y52" i="3"/>
  <c r="C24" i="3"/>
  <c r="D26" i="3"/>
  <c r="E61" i="3"/>
  <c r="E62" i="3"/>
  <c r="E63" i="3"/>
  <c r="E64" i="3"/>
  <c r="F26" i="3"/>
  <c r="G26" i="3"/>
  <c r="H26" i="3"/>
  <c r="I26" i="3"/>
  <c r="W26" i="3"/>
  <c r="X26" i="3"/>
  <c r="Y26" i="3"/>
  <c r="Y57" i="3"/>
  <c r="Y56" i="3"/>
  <c r="Y55" i="3"/>
  <c r="K47" i="3"/>
  <c r="P46" i="3"/>
  <c r="U46" i="3"/>
  <c r="J46" i="3"/>
  <c r="K46" i="3" s="1"/>
  <c r="L46" i="3" s="1"/>
  <c r="E46" i="3"/>
  <c r="P45" i="3"/>
  <c r="U45" i="3"/>
  <c r="J45" i="3"/>
  <c r="E45" i="3"/>
  <c r="P44" i="3"/>
  <c r="U44" i="3"/>
  <c r="J44" i="3"/>
  <c r="E44" i="3"/>
  <c r="P43" i="3"/>
  <c r="U43" i="3"/>
  <c r="L43" i="3"/>
  <c r="J43" i="3"/>
  <c r="K42" i="3"/>
  <c r="K41" i="3"/>
  <c r="J40" i="3"/>
  <c r="E40" i="3"/>
  <c r="K40" i="3" s="1"/>
  <c r="X40" i="3" s="1"/>
  <c r="Y40" i="3" s="1"/>
  <c r="U40" i="3"/>
  <c r="P40" i="3"/>
  <c r="P39" i="3"/>
  <c r="U39" i="3"/>
  <c r="J39" i="3"/>
  <c r="E39" i="3"/>
  <c r="P38" i="3"/>
  <c r="U38" i="3"/>
  <c r="J38" i="3"/>
  <c r="E38" i="3"/>
  <c r="P37" i="3"/>
  <c r="U37" i="3"/>
  <c r="J37" i="3"/>
  <c r="E37" i="3"/>
  <c r="P34" i="3"/>
  <c r="U34" i="3"/>
  <c r="J34" i="3"/>
  <c r="E34" i="3"/>
  <c r="P33" i="3"/>
  <c r="U33" i="3"/>
  <c r="J33" i="3"/>
  <c r="E33" i="3"/>
  <c r="P32" i="3"/>
  <c r="U32" i="3"/>
  <c r="J32" i="3"/>
  <c r="E32" i="3"/>
  <c r="P31" i="3"/>
  <c r="U31" i="3"/>
  <c r="L31" i="3"/>
  <c r="E31" i="3"/>
  <c r="U30" i="3"/>
  <c r="P30" i="3"/>
  <c r="J30" i="3"/>
  <c r="E30" i="3"/>
  <c r="X25" i="3"/>
  <c r="W25" i="3"/>
  <c r="T25" i="3"/>
  <c r="S25" i="3"/>
  <c r="R25" i="3"/>
  <c r="Q25" i="3"/>
  <c r="M25" i="3"/>
  <c r="I25" i="3"/>
  <c r="H25" i="3"/>
  <c r="G25" i="3"/>
  <c r="F25" i="3"/>
  <c r="C25" i="3"/>
  <c r="D25" i="3"/>
  <c r="W23" i="3"/>
  <c r="I23" i="3"/>
  <c r="G23" i="3"/>
  <c r="C23" i="3"/>
  <c r="Y22" i="3"/>
  <c r="W22" i="3"/>
  <c r="C22" i="3"/>
  <c r="E22" i="3" s="1"/>
  <c r="C21" i="3"/>
  <c r="E21" i="3" s="1"/>
  <c r="E20" i="3"/>
  <c r="L19" i="3"/>
  <c r="E19" i="3"/>
  <c r="L18" i="3"/>
  <c r="E18" i="3"/>
  <c r="L17" i="3"/>
  <c r="E17" i="3"/>
  <c r="L16" i="3"/>
  <c r="E16" i="3"/>
  <c r="J15" i="3"/>
  <c r="E15" i="3"/>
  <c r="P15" i="3"/>
  <c r="U15" i="3"/>
  <c r="J14" i="3"/>
  <c r="E14" i="3"/>
  <c r="P14" i="3"/>
  <c r="U14" i="3"/>
  <c r="J13" i="3"/>
  <c r="E13" i="3"/>
  <c r="P13" i="3"/>
  <c r="U13" i="3"/>
  <c r="J12" i="3"/>
  <c r="E12" i="3"/>
  <c r="P12" i="3"/>
  <c r="U12" i="3"/>
  <c r="U21" i="3" l="1"/>
  <c r="V56" i="3"/>
  <c r="V63" i="3"/>
  <c r="K71" i="3"/>
  <c r="L71" i="3" s="1"/>
  <c r="U25" i="3"/>
  <c r="K63" i="3"/>
  <c r="L63" i="3" s="1"/>
  <c r="K51" i="3"/>
  <c r="L51" i="3" s="1"/>
  <c r="K52" i="3"/>
  <c r="L52" i="3" s="1"/>
  <c r="V19" i="3"/>
  <c r="X19" i="3" s="1"/>
  <c r="Y19" i="3" s="1"/>
  <c r="V52" i="3"/>
  <c r="K57" i="3"/>
  <c r="L57" i="3" s="1"/>
  <c r="V17" i="3"/>
  <c r="X17" i="3" s="1"/>
  <c r="Y17" i="3" s="1"/>
  <c r="V64" i="3"/>
  <c r="K56" i="3"/>
  <c r="E27" i="3"/>
  <c r="K64" i="3"/>
  <c r="U24" i="3"/>
  <c r="V20" i="3"/>
  <c r="X20" i="3" s="1"/>
  <c r="Y20" i="3" s="1"/>
  <c r="K61" i="3"/>
  <c r="L61" i="3" s="1"/>
  <c r="J25" i="3"/>
  <c r="K33" i="3"/>
  <c r="L33" i="3" s="1"/>
  <c r="K34" i="3"/>
  <c r="L34" i="3" s="1"/>
  <c r="K39" i="3"/>
  <c r="L39" i="3" s="1"/>
  <c r="V45" i="3"/>
  <c r="X45" i="3" s="1"/>
  <c r="Y45" i="3" s="1"/>
  <c r="V46" i="3"/>
  <c r="X46" i="3" s="1"/>
  <c r="Y46" i="3" s="1"/>
  <c r="Y25" i="3"/>
  <c r="J23" i="3"/>
  <c r="K13" i="3"/>
  <c r="L13" i="3" s="1"/>
  <c r="V33" i="3"/>
  <c r="X33" i="3" s="1"/>
  <c r="Y33" i="3" s="1"/>
  <c r="V37" i="3"/>
  <c r="V39" i="3"/>
  <c r="E26" i="3"/>
  <c r="E24" i="3"/>
  <c r="V55" i="3"/>
  <c r="V57" i="3"/>
  <c r="K62" i="3"/>
  <c r="L62" i="3" s="1"/>
  <c r="K58" i="3"/>
  <c r="L58" i="3" s="1"/>
  <c r="K69" i="3"/>
  <c r="L69" i="3" s="1"/>
  <c r="V69" i="3"/>
  <c r="J27" i="3"/>
  <c r="V15" i="3"/>
  <c r="K38" i="3"/>
  <c r="L38" i="3" s="1"/>
  <c r="K55" i="3"/>
  <c r="L55" i="3" s="1"/>
  <c r="J26" i="3"/>
  <c r="P25" i="3"/>
  <c r="V32" i="3"/>
  <c r="V34" i="3"/>
  <c r="X34" i="3" s="1"/>
  <c r="Y34" i="3" s="1"/>
  <c r="V38" i="3"/>
  <c r="K50" i="3"/>
  <c r="L50" i="3" s="1"/>
  <c r="V14" i="3"/>
  <c r="V50" i="3"/>
  <c r="P26" i="3"/>
  <c r="V49" i="3"/>
  <c r="V24" i="3" s="1"/>
  <c r="J21" i="3"/>
  <c r="U22" i="3"/>
  <c r="V22" i="3" s="1"/>
  <c r="K15" i="3"/>
  <c r="L15" i="3" s="1"/>
  <c r="E25" i="3"/>
  <c r="K30" i="3"/>
  <c r="V43" i="3"/>
  <c r="X43" i="3" s="1"/>
  <c r="Y43" i="3" s="1"/>
  <c r="U27" i="3"/>
  <c r="J22" i="3"/>
  <c r="P27" i="3"/>
  <c r="L40" i="3"/>
  <c r="K37" i="3"/>
  <c r="L37" i="3" s="1"/>
  <c r="V44" i="3"/>
  <c r="X44" i="3" s="1"/>
  <c r="Y44" i="3" s="1"/>
  <c r="U23" i="3"/>
  <c r="V23" i="3" s="1"/>
  <c r="K70" i="3"/>
  <c r="L70" i="3" s="1"/>
  <c r="V13" i="3"/>
  <c r="J24" i="3"/>
  <c r="V16" i="3"/>
  <c r="X16" i="3" s="1"/>
  <c r="Y16" i="3" s="1"/>
  <c r="L64" i="3"/>
  <c r="K12" i="3"/>
  <c r="L12" i="3" s="1"/>
  <c r="V31" i="3"/>
  <c r="X31" i="3" s="1"/>
  <c r="Y31" i="3" s="1"/>
  <c r="K44" i="3"/>
  <c r="K45" i="3"/>
  <c r="L45" i="3" s="1"/>
  <c r="Y24" i="3"/>
  <c r="V12" i="3"/>
  <c r="K14" i="3"/>
  <c r="K32" i="3"/>
  <c r="U26" i="3"/>
  <c r="P24" i="3"/>
  <c r="V70" i="3"/>
  <c r="V68" i="3"/>
  <c r="V27" i="3" s="1"/>
  <c r="V21" i="3"/>
  <c r="X21" i="3" s="1"/>
  <c r="Y21" i="3" s="1"/>
  <c r="L56" i="3"/>
  <c r="L44" i="3"/>
  <c r="V26" i="3" l="1"/>
  <c r="X12" i="3"/>
  <c r="Y12" i="3" s="1"/>
  <c r="L25" i="3"/>
  <c r="X32" i="3"/>
  <c r="Y32" i="3" s="1"/>
  <c r="X13" i="3"/>
  <c r="Y13" i="3" s="1"/>
  <c r="X15" i="3"/>
  <c r="Y15" i="3" s="1"/>
  <c r="L24" i="3"/>
  <c r="X39" i="3"/>
  <c r="Y39" i="3" s="1"/>
  <c r="K26" i="3"/>
  <c r="L26" i="3"/>
  <c r="L27" i="3"/>
  <c r="X37" i="3"/>
  <c r="Y37" i="3" s="1"/>
  <c r="V25" i="3"/>
  <c r="X38" i="3"/>
  <c r="Y38" i="3" s="1"/>
  <c r="K25" i="3"/>
  <c r="K24" i="3"/>
  <c r="K27" i="3"/>
  <c r="X14" i="3"/>
  <c r="Y14" i="3" s="1"/>
  <c r="L32" i="3"/>
  <c r="L21" i="3" s="1"/>
  <c r="L14" i="3"/>
  <c r="X23" i="3"/>
  <c r="Y23" i="3" s="1"/>
  <c r="L23" i="3"/>
  <c r="L22" i="3"/>
</calcChain>
</file>

<file path=xl/sharedStrings.xml><?xml version="1.0" encoding="utf-8"?>
<sst xmlns="http://schemas.openxmlformats.org/spreadsheetml/2006/main" count="248" uniqueCount="102">
  <si>
    <t>Exports</t>
  </si>
  <si>
    <t>Imports</t>
  </si>
  <si>
    <t>Direct Investment</t>
  </si>
  <si>
    <t xml:space="preserve">Official </t>
  </si>
  <si>
    <t>Investment</t>
  </si>
  <si>
    <t>BALANCE</t>
  </si>
  <si>
    <t>OF PAYMENTS (ACCRUAL BASIS)</t>
  </si>
  <si>
    <t>($ million)</t>
  </si>
  <si>
    <t>Period</t>
  </si>
  <si>
    <t xml:space="preserve">Current Account </t>
  </si>
  <si>
    <t xml:space="preserve">Capital Account </t>
  </si>
  <si>
    <t>Balance</t>
  </si>
  <si>
    <t xml:space="preserve">   Services</t>
  </si>
  <si>
    <t>Private</t>
  </si>
  <si>
    <t>Net Income</t>
  </si>
  <si>
    <t xml:space="preserve">     Current</t>
  </si>
  <si>
    <t xml:space="preserve">      Current</t>
  </si>
  <si>
    <t xml:space="preserve">                           Official</t>
  </si>
  <si>
    <t xml:space="preserve">    Capital</t>
  </si>
  <si>
    <t>Balancing</t>
  </si>
  <si>
    <t xml:space="preserve">  Overall</t>
  </si>
  <si>
    <t>Net</t>
  </si>
  <si>
    <t xml:space="preserve">   Net</t>
  </si>
  <si>
    <t>Income Net</t>
  </si>
  <si>
    <t>Transfers</t>
  </si>
  <si>
    <t>and Transfers</t>
  </si>
  <si>
    <t xml:space="preserve">     Account</t>
  </si>
  <si>
    <t xml:space="preserve">      Account</t>
  </si>
  <si>
    <t>Government</t>
  </si>
  <si>
    <t xml:space="preserve">   Statutory</t>
  </si>
  <si>
    <t>Total</t>
  </si>
  <si>
    <t>Direct</t>
  </si>
  <si>
    <t xml:space="preserve">       Banks</t>
  </si>
  <si>
    <t xml:space="preserve">        Other</t>
  </si>
  <si>
    <t xml:space="preserve">        Total</t>
  </si>
  <si>
    <t xml:space="preserve">    Account</t>
  </si>
  <si>
    <t>Item</t>
  </si>
  <si>
    <t xml:space="preserve">  Balance</t>
  </si>
  <si>
    <t>Change in</t>
  </si>
  <si>
    <t>GDP</t>
  </si>
  <si>
    <t xml:space="preserve">     Balance</t>
  </si>
  <si>
    <t xml:space="preserve">     % of GDP</t>
  </si>
  <si>
    <t xml:space="preserve">   Bodies</t>
  </si>
  <si>
    <t xml:space="preserve">    Balance</t>
  </si>
  <si>
    <t>Reserves</t>
  </si>
  <si>
    <t>Market price</t>
  </si>
  <si>
    <t>Mar.</t>
  </si>
  <si>
    <t>Jun.</t>
  </si>
  <si>
    <t>Sep.</t>
  </si>
  <si>
    <t>Dec.</t>
  </si>
  <si>
    <t>Source:  Fiji Islands Bureau of Statistics</t>
  </si>
  <si>
    <t>Prepared By :</t>
  </si>
  <si>
    <t>D.Kumar /Checked by: A Gounder</t>
  </si>
  <si>
    <t>Date : 10/02/03</t>
  </si>
  <si>
    <t>Mar.(p)</t>
  </si>
  <si>
    <t xml:space="preserve"> Jun.(p)</t>
  </si>
  <si>
    <t>Jun.(p)</t>
  </si>
  <si>
    <t>Sep.(p)</t>
  </si>
  <si>
    <t>Dec.(r)</t>
  </si>
  <si>
    <t>2002(r)</t>
  </si>
  <si>
    <t xml:space="preserve">Note: </t>
  </si>
  <si>
    <t>Differences from previously published tables are due to revisions to the data.</t>
  </si>
  <si>
    <t>Table 42</t>
  </si>
  <si>
    <t>Dec.(p)</t>
  </si>
  <si>
    <t>2003(p)</t>
  </si>
  <si>
    <t>Assets</t>
  </si>
  <si>
    <t>Financial Account</t>
  </si>
  <si>
    <t xml:space="preserve">Capital and Financial Account </t>
  </si>
  <si>
    <r>
      <t>OF PAYMENTS (ACCRUAL BASIS)</t>
    </r>
    <r>
      <rPr>
        <vertAlign val="superscript"/>
        <sz val="11"/>
        <rFont val="Times New Roman"/>
        <family val="1"/>
      </rPr>
      <t>1/</t>
    </r>
  </si>
  <si>
    <t>Reserve Assets</t>
  </si>
  <si>
    <t xml:space="preserve"> </t>
  </si>
  <si>
    <t>-</t>
  </si>
  <si>
    <t>Liabilities</t>
  </si>
  <si>
    <t>Portfolio Investment</t>
  </si>
  <si>
    <t>Other Investment</t>
  </si>
  <si>
    <t>Net Errors &amp; Omissions</t>
  </si>
  <si>
    <t>Financial Account Balance</t>
  </si>
  <si>
    <r>
      <rPr>
        <i/>
        <vertAlign val="superscript"/>
        <sz val="9"/>
        <rFont val="Times New Roman"/>
        <family val="1"/>
      </rPr>
      <t>1/</t>
    </r>
    <r>
      <rPr>
        <i/>
        <sz val="9"/>
        <rFont val="Times New Roman"/>
        <family val="1"/>
      </rPr>
      <t xml:space="preserve"> Differences from previously published tables are due to revisions.
2/Data may not sum to stated totals due to rounding.</t>
    </r>
  </si>
  <si>
    <t>(f.o.b)</t>
  </si>
  <si>
    <t>Disclaimer: Please refer to the Reserve Bank of Fiji Disclaimer available on our website – www.rbf.gov.fj</t>
  </si>
  <si>
    <t>Balance on Goods</t>
  </si>
  <si>
    <t>Balance on Services</t>
  </si>
  <si>
    <t>Balance on Primary Income</t>
  </si>
  <si>
    <t>Balance on Secondary Income</t>
  </si>
  <si>
    <t>Current Account Balance</t>
  </si>
  <si>
    <r>
      <t>Current</t>
    </r>
    <r>
      <rPr>
        <vertAlign val="superscript"/>
        <sz val="10"/>
        <rFont val="Times New Roman"/>
        <family val="1"/>
      </rPr>
      <t xml:space="preserve">3/ </t>
    </r>
    <r>
      <rPr>
        <sz val="10"/>
        <rFont val="Times New Roman"/>
        <family val="1"/>
      </rPr>
      <t>Account % of GDP</t>
    </r>
  </si>
  <si>
    <t>Capital Account Balance</t>
  </si>
  <si>
    <r>
      <rPr>
        <i/>
        <vertAlign val="superscript"/>
        <sz val="9"/>
        <rFont val="Times New Roman"/>
        <family val="1"/>
      </rPr>
      <t xml:space="preserve">3/ </t>
    </r>
    <r>
      <rPr>
        <i/>
        <sz val="9"/>
        <rFont val="Times New Roman"/>
        <family val="1"/>
      </rPr>
      <t xml:space="preserve">Gross Domestic Product (GDP) 2014-2018, figure based on 2014 current prices.   </t>
    </r>
  </si>
  <si>
    <t>($ Million)</t>
  </si>
  <si>
    <t>Published By</t>
  </si>
  <si>
    <t>Reserve Bank of Fiji</t>
  </si>
  <si>
    <t>Table</t>
  </si>
  <si>
    <t>Balance of Payments</t>
  </si>
  <si>
    <t>Source</t>
  </si>
  <si>
    <t>Fiji Bureau of Statistics</t>
  </si>
  <si>
    <t>General Notes:</t>
  </si>
  <si>
    <r>
      <rPr>
        <i/>
        <vertAlign val="superscript"/>
        <sz val="9"/>
        <rFont val="Times New Roman"/>
        <family val="1"/>
      </rPr>
      <t xml:space="preserve">2/ </t>
    </r>
    <r>
      <rPr>
        <i/>
        <sz val="9"/>
        <rFont val="Times New Roman"/>
        <family val="1"/>
      </rPr>
      <t>These tables are presented in general accordance with principles laid down by the International Monetary Fund, in the sixth edition of  the Balance of Payments Manual.</t>
    </r>
  </si>
  <si>
    <r>
      <t>Table 8.3</t>
    </r>
    <r>
      <rPr>
        <b/>
        <vertAlign val="superscript"/>
        <sz val="10"/>
        <rFont val="Times New Roman"/>
        <family val="1"/>
      </rPr>
      <t>2/</t>
    </r>
  </si>
  <si>
    <t>Data for the year 2023 &amp; 2024 is provisional</t>
  </si>
  <si>
    <t>Data for the years 2021 &amp; 2022 have been revised</t>
  </si>
  <si>
    <t>Mar-25 [r]</t>
  </si>
  <si>
    <t>2024[p]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</si>
</sst>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vertAlign val="superscript"/>
      <sz val="11"/>
      <name val="Times New Roman"/>
      <family val="1"/>
    </font>
    <font>
      <sz val="10"/>
      <color indexed="8"/>
      <name val="Arial"/>
      <family val="2"/>
    </font>
    <font>
      <i/>
      <sz val="9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i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top"/>
    </xf>
    <xf numFmtId="0" fontId="1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3" xfId="0" applyFont="1" applyBorder="1"/>
    <xf numFmtId="166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6" fontId="3" fillId="0" borderId="0" xfId="0" applyNumberFormat="1" applyFont="1"/>
    <xf numFmtId="3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0" borderId="0" xfId="0" quotePrefix="1" applyNumberFormat="1" applyFont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/>
    </xf>
    <xf numFmtId="17" fontId="3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1" fillId="0" borderId="0" xfId="0" applyFont="1"/>
    <xf numFmtId="0" fontId="16" fillId="0" borderId="0" xfId="0" applyFont="1"/>
    <xf numFmtId="0" fontId="4" fillId="0" borderId="0" xfId="0" applyFont="1"/>
    <xf numFmtId="17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3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Style 1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1"/>
  <sheetViews>
    <sheetView showGridLines="0" tabSelected="1" zoomScaleNormal="100" zoomScaleSheetLayoutView="80" workbookViewId="0">
      <pane ySplit="7" topLeftCell="A18" activePane="bottomLeft" state="frozen"/>
      <selection pane="bottomLeft" activeCell="B27" sqref="B27"/>
    </sheetView>
  </sheetViews>
  <sheetFormatPr defaultColWidth="9.21875" defaultRowHeight="12" x14ac:dyDescent="0.25"/>
  <cols>
    <col min="1" max="1" width="12.77734375" style="21" customWidth="1"/>
    <col min="2" max="4" width="9.77734375" style="21" customWidth="1"/>
    <col min="5" max="5" width="10.21875" style="21" customWidth="1"/>
    <col min="6" max="6" width="11.77734375" style="21" customWidth="1"/>
    <col min="7" max="8" width="10.5546875" style="21" customWidth="1"/>
    <col min="9" max="9" width="12.21875" style="21" customWidth="1"/>
    <col min="10" max="10" width="9.77734375" style="21" customWidth="1"/>
    <col min="11" max="11" width="11" style="21" customWidth="1"/>
    <col min="12" max="12" width="10.21875" style="21" customWidth="1"/>
    <col min="13" max="13" width="11.21875" style="21" customWidth="1"/>
    <col min="14" max="14" width="10.44140625" style="21" customWidth="1"/>
    <col min="15" max="15" width="11.21875" style="21" customWidth="1"/>
    <col min="16" max="16" width="10.21875" style="21" customWidth="1"/>
    <col min="17" max="17" width="9.44140625" style="21" customWidth="1"/>
    <col min="18" max="18" width="11" style="21" customWidth="1"/>
    <col min="19" max="19" width="10.44140625" style="21" customWidth="1"/>
    <col min="20" max="16384" width="9.21875" style="21"/>
  </cols>
  <sheetData>
    <row r="1" spans="1:19" ht="30" customHeight="1" x14ac:dyDescent="0.25">
      <c r="A1" s="53" t="s">
        <v>97</v>
      </c>
      <c r="B1" s="4"/>
      <c r="C1" s="61" t="s">
        <v>70</v>
      </c>
      <c r="D1" s="61"/>
      <c r="E1" s="61"/>
      <c r="F1" s="61"/>
      <c r="G1" s="61"/>
      <c r="H1" s="61"/>
      <c r="I1" s="5" t="s">
        <v>5</v>
      </c>
      <c r="J1" s="6" t="s">
        <v>68</v>
      </c>
      <c r="K1" s="6"/>
      <c r="L1" s="6"/>
      <c r="M1" s="6"/>
      <c r="N1" s="6"/>
      <c r="O1" s="6"/>
      <c r="P1" s="6"/>
      <c r="Q1" s="6"/>
      <c r="R1" s="6"/>
      <c r="S1" s="6"/>
    </row>
    <row r="2" spans="1:19" ht="12" customHeight="1" x14ac:dyDescent="0.3">
      <c r="A2" s="8"/>
      <c r="B2" s="7"/>
      <c r="C2" s="7"/>
      <c r="D2" s="7"/>
      <c r="E2" s="7"/>
      <c r="F2" s="7"/>
      <c r="G2" s="7"/>
      <c r="I2" s="85" t="s">
        <v>88</v>
      </c>
      <c r="J2" s="85"/>
      <c r="K2" s="85"/>
      <c r="L2" s="85"/>
      <c r="M2" s="85"/>
      <c r="N2" s="3"/>
      <c r="O2" s="3"/>
      <c r="P2" s="3"/>
      <c r="Q2" s="3"/>
      <c r="R2" s="3"/>
      <c r="S2" s="3"/>
    </row>
    <row r="3" spans="1:19" ht="12" customHeight="1" thickBot="1" x14ac:dyDescent="0.35">
      <c r="A3" s="8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22" customFormat="1" ht="21" customHeight="1" x14ac:dyDescent="0.25">
      <c r="A4" s="62" t="s">
        <v>8</v>
      </c>
      <c r="B4" s="84" t="s">
        <v>9</v>
      </c>
      <c r="C4" s="66"/>
      <c r="D4" s="66"/>
      <c r="E4" s="66"/>
      <c r="F4" s="66"/>
      <c r="G4" s="66"/>
      <c r="H4" s="66"/>
      <c r="I4" s="66"/>
      <c r="J4" s="84" t="s">
        <v>67</v>
      </c>
      <c r="K4" s="66"/>
      <c r="L4" s="66"/>
      <c r="M4" s="66"/>
      <c r="N4" s="66"/>
      <c r="O4" s="66"/>
      <c r="P4" s="66"/>
      <c r="Q4" s="66"/>
      <c r="R4" s="66"/>
      <c r="S4" s="63"/>
    </row>
    <row r="5" spans="1:19" s="22" customFormat="1" ht="17.100000000000001" customHeight="1" x14ac:dyDescent="0.25">
      <c r="A5" s="52"/>
      <c r="B5" s="53"/>
      <c r="C5" s="53"/>
      <c r="D5" s="53"/>
      <c r="E5" s="53"/>
      <c r="F5" s="53"/>
      <c r="G5" s="53"/>
      <c r="H5" s="53"/>
      <c r="I5" s="53"/>
      <c r="J5" s="54"/>
      <c r="K5" s="67" t="s">
        <v>66</v>
      </c>
      <c r="L5" s="67"/>
      <c r="M5" s="67"/>
      <c r="N5" s="67"/>
      <c r="O5" s="67"/>
      <c r="P5" s="67"/>
      <c r="Q5" s="67"/>
      <c r="R5" s="67"/>
      <c r="S5" s="52"/>
    </row>
    <row r="6" spans="1:19" s="22" customFormat="1" ht="40.5" customHeight="1" x14ac:dyDescent="0.25">
      <c r="B6" s="59" t="s">
        <v>0</v>
      </c>
      <c r="C6" s="59" t="s">
        <v>1</v>
      </c>
      <c r="D6" s="59" t="s">
        <v>80</v>
      </c>
      <c r="E6" s="59" t="s">
        <v>81</v>
      </c>
      <c r="F6" s="59" t="s">
        <v>82</v>
      </c>
      <c r="G6" s="59" t="s">
        <v>83</v>
      </c>
      <c r="H6" s="59" t="s">
        <v>84</v>
      </c>
      <c r="I6" s="59" t="s">
        <v>85</v>
      </c>
      <c r="J6" s="59" t="s">
        <v>86</v>
      </c>
      <c r="K6" s="78" t="s">
        <v>2</v>
      </c>
      <c r="L6" s="78"/>
      <c r="M6" s="78" t="s">
        <v>73</v>
      </c>
      <c r="N6" s="78"/>
      <c r="O6" s="78" t="s">
        <v>74</v>
      </c>
      <c r="P6" s="79"/>
      <c r="Q6" s="76" t="s">
        <v>69</v>
      </c>
      <c r="R6" s="80" t="s">
        <v>76</v>
      </c>
      <c r="S6" s="86" t="s">
        <v>75</v>
      </c>
    </row>
    <row r="7" spans="1:19" s="22" customFormat="1" ht="17.100000000000001" customHeight="1" thickBot="1" x14ac:dyDescent="0.3">
      <c r="A7" s="64"/>
      <c r="B7" s="65" t="s">
        <v>78</v>
      </c>
      <c r="C7" s="65" t="s">
        <v>78</v>
      </c>
      <c r="D7" s="65"/>
      <c r="E7" s="65"/>
      <c r="F7" s="65"/>
      <c r="G7" s="65"/>
      <c r="H7" s="65"/>
      <c r="I7" s="65"/>
      <c r="J7" s="65"/>
      <c r="K7" s="65" t="s">
        <v>65</v>
      </c>
      <c r="L7" s="65" t="s">
        <v>72</v>
      </c>
      <c r="M7" s="65" t="s">
        <v>65</v>
      </c>
      <c r="N7" s="65" t="s">
        <v>72</v>
      </c>
      <c r="O7" s="65" t="s">
        <v>65</v>
      </c>
      <c r="P7" s="65" t="s">
        <v>72</v>
      </c>
      <c r="Q7" s="77"/>
      <c r="R7" s="77"/>
      <c r="S7" s="87"/>
    </row>
    <row r="8" spans="1:19" ht="17.100000000000001" customHeight="1" x14ac:dyDescent="0.25">
      <c r="A8" s="55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7.100000000000001" customHeight="1" x14ac:dyDescent="0.25">
      <c r="A9" s="52">
        <v>2006</v>
      </c>
      <c r="B9" s="41">
        <v>1139</v>
      </c>
      <c r="C9" s="41">
        <v>2691.6</v>
      </c>
      <c r="D9" s="41">
        <v>-1552.6</v>
      </c>
      <c r="E9" s="41">
        <v>600.79999999999995</v>
      </c>
      <c r="F9" s="41">
        <v>-190.10000000000002</v>
      </c>
      <c r="G9" s="41">
        <v>267</v>
      </c>
      <c r="H9" s="41">
        <v>-874.90000000000009</v>
      </c>
      <c r="I9" s="41">
        <v>-16.287917789999568</v>
      </c>
      <c r="J9" s="41">
        <v>3.5</v>
      </c>
      <c r="K9" s="41">
        <v>1</v>
      </c>
      <c r="L9" s="41">
        <v>795</v>
      </c>
      <c r="M9" s="41">
        <v>-17.100000000000001</v>
      </c>
      <c r="N9" s="41">
        <v>252.3</v>
      </c>
      <c r="O9" s="41">
        <v>74.5</v>
      </c>
      <c r="P9" s="41">
        <v>-15.600000000000001</v>
      </c>
      <c r="Q9" s="41">
        <v>-31.699999999999989</v>
      </c>
      <c r="R9" s="41">
        <v>-1005</v>
      </c>
      <c r="S9" s="41">
        <v>-133.6</v>
      </c>
    </row>
    <row r="10" spans="1:19" ht="16.5" customHeight="1" x14ac:dyDescent="0.25">
      <c r="A10" s="52">
        <v>2007</v>
      </c>
      <c r="B10" s="41">
        <v>1158</v>
      </c>
      <c r="C10" s="41">
        <v>2529</v>
      </c>
      <c r="D10" s="41">
        <v>-1371</v>
      </c>
      <c r="E10" s="41">
        <v>654.30000000000007</v>
      </c>
      <c r="F10" s="41">
        <v>-149.9</v>
      </c>
      <c r="G10" s="41">
        <v>246.1</v>
      </c>
      <c r="H10" s="41">
        <v>-620.5</v>
      </c>
      <c r="I10" s="41">
        <v>-11.316481664438705</v>
      </c>
      <c r="J10" s="41">
        <v>4.6999999999999993</v>
      </c>
      <c r="K10" s="41">
        <v>-10.4</v>
      </c>
      <c r="L10" s="41">
        <v>602.5</v>
      </c>
      <c r="M10" s="41">
        <v>-117.7</v>
      </c>
      <c r="N10" s="41">
        <v>7.7</v>
      </c>
      <c r="O10" s="41">
        <v>-171</v>
      </c>
      <c r="P10" s="41">
        <v>108</v>
      </c>
      <c r="Q10" s="41">
        <v>295</v>
      </c>
      <c r="R10" s="41">
        <v>-722.3</v>
      </c>
      <c r="S10" s="41">
        <v>-106.5</v>
      </c>
    </row>
    <row r="11" spans="1:19" ht="17.100000000000001" customHeight="1" x14ac:dyDescent="0.25">
      <c r="A11" s="52">
        <v>2008</v>
      </c>
      <c r="B11" s="41">
        <v>1440.2</v>
      </c>
      <c r="C11" s="41">
        <v>3156</v>
      </c>
      <c r="D11" s="41">
        <v>-1715.8</v>
      </c>
      <c r="E11" s="41">
        <v>770</v>
      </c>
      <c r="F11" s="41">
        <v>-138.80000000000001</v>
      </c>
      <c r="G11" s="41">
        <v>235.5</v>
      </c>
      <c r="H11" s="41">
        <v>-849.09999999999991</v>
      </c>
      <c r="I11" s="41">
        <v>-15.122263976206169</v>
      </c>
      <c r="J11" s="41">
        <v>8.2000000000000011</v>
      </c>
      <c r="K11" s="41">
        <v>-12.099999999999998</v>
      </c>
      <c r="L11" s="41">
        <v>542.79999999999995</v>
      </c>
      <c r="M11" s="41">
        <v>-21.1</v>
      </c>
      <c r="N11" s="41">
        <v>2.2000000000000002</v>
      </c>
      <c r="O11" s="41">
        <v>269.39999999999998</v>
      </c>
      <c r="P11" s="41">
        <v>98.2</v>
      </c>
      <c r="Q11" s="41">
        <v>-260.7</v>
      </c>
      <c r="R11" s="41">
        <v>-667.7</v>
      </c>
      <c r="S11" s="41">
        <v>173.2</v>
      </c>
    </row>
    <row r="12" spans="1:19" ht="17.100000000000001" customHeight="1" x14ac:dyDescent="0.25">
      <c r="A12" s="52">
        <v>2009</v>
      </c>
      <c r="B12" s="41">
        <v>1201.8</v>
      </c>
      <c r="C12" s="41">
        <v>2429.1000000000004</v>
      </c>
      <c r="D12" s="41">
        <v>-1227.3</v>
      </c>
      <c r="E12" s="41">
        <v>667.1</v>
      </c>
      <c r="F12" s="41">
        <v>-22.4</v>
      </c>
      <c r="G12" s="41">
        <v>349.3</v>
      </c>
      <c r="H12" s="41">
        <v>-233.3</v>
      </c>
      <c r="I12" s="41">
        <v>-4.1556082007801862</v>
      </c>
      <c r="J12" s="41">
        <v>4.5999999999999996</v>
      </c>
      <c r="K12" s="41">
        <v>6.6</v>
      </c>
      <c r="L12" s="41">
        <v>320</v>
      </c>
      <c r="M12" s="41">
        <v>-24.2</v>
      </c>
      <c r="N12" s="41">
        <v>-2.2999999999999998</v>
      </c>
      <c r="O12" s="41">
        <v>-42.2</v>
      </c>
      <c r="P12" s="41">
        <v>570.5</v>
      </c>
      <c r="Q12" s="41">
        <v>397.1</v>
      </c>
      <c r="R12" s="41">
        <v>-550.9</v>
      </c>
      <c r="S12" s="41">
        <v>-322.2</v>
      </c>
    </row>
    <row r="13" spans="1:19" ht="17.100000000000001" customHeight="1" x14ac:dyDescent="0.25">
      <c r="A13" s="52">
        <v>2010</v>
      </c>
      <c r="B13" s="41">
        <v>1568.6999999999998</v>
      </c>
      <c r="C13" s="41">
        <v>2983.9</v>
      </c>
      <c r="D13" s="41">
        <v>-1415.2000000000003</v>
      </c>
      <c r="E13" s="41">
        <v>1032.1000000000001</v>
      </c>
      <c r="F13" s="41">
        <v>-187.3</v>
      </c>
      <c r="G13" s="41">
        <v>286.5</v>
      </c>
      <c r="H13" s="41">
        <v>-283.90000000000009</v>
      </c>
      <c r="I13" s="41">
        <v>-4.7124242675740735</v>
      </c>
      <c r="J13" s="41">
        <v>5.6</v>
      </c>
      <c r="K13" s="41">
        <v>11.1</v>
      </c>
      <c r="L13" s="41">
        <v>338.30000000000007</v>
      </c>
      <c r="M13" s="41">
        <v>1.7999999999999998</v>
      </c>
      <c r="N13" s="41">
        <v>0</v>
      </c>
      <c r="O13" s="41">
        <v>-78.499999999999972</v>
      </c>
      <c r="P13" s="41">
        <v>-180.8</v>
      </c>
      <c r="Q13" s="41">
        <v>643</v>
      </c>
      <c r="R13" s="41">
        <v>419.9</v>
      </c>
      <c r="S13" s="41">
        <v>698.2</v>
      </c>
    </row>
    <row r="14" spans="1:19" ht="17.100000000000001" customHeight="1" x14ac:dyDescent="0.25">
      <c r="A14" s="52">
        <v>2011</v>
      </c>
      <c r="B14" s="41">
        <v>1915.3999999999999</v>
      </c>
      <c r="C14" s="41">
        <v>3446.9</v>
      </c>
      <c r="D14" s="41">
        <v>-1531.5000000000002</v>
      </c>
      <c r="E14" s="41">
        <v>1131.1945970000002</v>
      </c>
      <c r="F14" s="41">
        <v>-207.90000000000003</v>
      </c>
      <c r="G14" s="41">
        <v>256.79999999999995</v>
      </c>
      <c r="H14" s="41">
        <v>-351.40540300000021</v>
      </c>
      <c r="I14" s="41">
        <v>-5.374157383617792</v>
      </c>
      <c r="J14" s="41">
        <v>10.6</v>
      </c>
      <c r="K14" s="41">
        <v>2.1</v>
      </c>
      <c r="L14" s="41">
        <v>388.7</v>
      </c>
      <c r="M14" s="41">
        <v>10.1</v>
      </c>
      <c r="N14" s="41">
        <v>-54.300000000000047</v>
      </c>
      <c r="O14" s="41">
        <v>75.599999999999994</v>
      </c>
      <c r="P14" s="41">
        <v>21.6</v>
      </c>
      <c r="Q14" s="41">
        <v>299.20000000000005</v>
      </c>
      <c r="R14" s="41">
        <v>31.000000000000114</v>
      </c>
      <c r="S14" s="41">
        <v>371.80540300000024</v>
      </c>
    </row>
    <row r="15" spans="1:19" ht="17.100000000000001" customHeight="1" x14ac:dyDescent="0.25">
      <c r="A15" s="52">
        <v>2012</v>
      </c>
      <c r="B15" s="41">
        <v>2156.3999999999996</v>
      </c>
      <c r="C15" s="41">
        <v>3534.5</v>
      </c>
      <c r="D15" s="41">
        <v>-1378.1000000000004</v>
      </c>
      <c r="E15" s="41">
        <v>1160.3000000000002</v>
      </c>
      <c r="F15" s="41">
        <v>-262.5</v>
      </c>
      <c r="G15" s="41">
        <v>378.1</v>
      </c>
      <c r="H15" s="41">
        <v>-102.20000000000016</v>
      </c>
      <c r="I15" s="41">
        <v>-1.4375121238482174</v>
      </c>
      <c r="J15" s="41">
        <v>7.1</v>
      </c>
      <c r="K15" s="41">
        <v>3.5</v>
      </c>
      <c r="L15" s="41">
        <v>497.1</v>
      </c>
      <c r="M15" s="41">
        <v>61</v>
      </c>
      <c r="N15" s="41">
        <v>-36.1</v>
      </c>
      <c r="O15" s="41">
        <v>160.4</v>
      </c>
      <c r="P15" s="41">
        <v>151.4</v>
      </c>
      <c r="Q15" s="41">
        <v>125.6</v>
      </c>
      <c r="R15" s="41">
        <v>-261.89999999999998</v>
      </c>
      <c r="S15" s="41">
        <v>-166.79999999999981</v>
      </c>
    </row>
    <row r="16" spans="1:19" ht="17.100000000000001" customHeight="1" x14ac:dyDescent="0.25">
      <c r="A16" s="52">
        <v>2013</v>
      </c>
      <c r="B16" s="41">
        <v>2111.1000000000004</v>
      </c>
      <c r="C16" s="41">
        <v>4244.5</v>
      </c>
      <c r="D16" s="41">
        <v>-2133.3999999999996</v>
      </c>
      <c r="E16" s="41">
        <v>1161.0999999999999</v>
      </c>
      <c r="F16" s="41">
        <v>-150.9</v>
      </c>
      <c r="G16" s="41">
        <v>376.6</v>
      </c>
      <c r="H16" s="41">
        <v>-746.5999999999998</v>
      </c>
      <c r="I16" s="41">
        <v>-9.6763368449744114</v>
      </c>
      <c r="J16" s="41">
        <v>8.8999999999999986</v>
      </c>
      <c r="K16" s="41">
        <v>8.1</v>
      </c>
      <c r="L16" s="41">
        <v>447.6</v>
      </c>
      <c r="M16" s="41">
        <v>42.999999999999979</v>
      </c>
      <c r="N16" s="41">
        <v>-9.7999999999999989</v>
      </c>
      <c r="O16" s="41">
        <v>240.4</v>
      </c>
      <c r="P16" s="41">
        <v>488.6</v>
      </c>
      <c r="Q16" s="41">
        <v>131.39999999999998</v>
      </c>
      <c r="R16" s="41">
        <v>-503.50000000000011</v>
      </c>
      <c r="S16" s="41">
        <v>234.19999999999959</v>
      </c>
    </row>
    <row r="17" spans="1:19" ht="17.100000000000001" customHeight="1" x14ac:dyDescent="0.25">
      <c r="A17" s="52">
        <v>2014</v>
      </c>
      <c r="B17" s="41">
        <v>2279.6</v>
      </c>
      <c r="C17" s="41">
        <v>4221.3999999999996</v>
      </c>
      <c r="D17" s="41">
        <v>-1941.7999999999997</v>
      </c>
      <c r="E17" s="41">
        <v>1378.6000000000001</v>
      </c>
      <c r="F17" s="41">
        <v>-425.4</v>
      </c>
      <c r="G17" s="41">
        <v>457.1</v>
      </c>
      <c r="H17" s="41">
        <v>-531.49999999999955</v>
      </c>
      <c r="I17" s="41">
        <v>-5.7979504640757993</v>
      </c>
      <c r="J17" s="41">
        <v>8.1999999999999993</v>
      </c>
      <c r="K17" s="41">
        <v>72.3</v>
      </c>
      <c r="L17" s="41">
        <v>716.40000000000009</v>
      </c>
      <c r="M17" s="41">
        <v>20.5</v>
      </c>
      <c r="N17" s="41">
        <v>0</v>
      </c>
      <c r="O17" s="41">
        <v>-271.60000000000002</v>
      </c>
      <c r="P17" s="41">
        <v>321.3</v>
      </c>
      <c r="Q17" s="41">
        <v>-72.200000000000017</v>
      </c>
      <c r="R17" s="41">
        <v>-1288.7000000000003</v>
      </c>
      <c r="S17" s="41">
        <v>-765.40000000000077</v>
      </c>
    </row>
    <row r="18" spans="1:19" ht="17.100000000000001" customHeight="1" x14ac:dyDescent="0.25">
      <c r="A18" s="52">
        <v>2015</v>
      </c>
      <c r="B18" s="41">
        <v>2038.6000000000001</v>
      </c>
      <c r="C18" s="41">
        <v>3951</v>
      </c>
      <c r="D18" s="41">
        <v>-1912.3999999999999</v>
      </c>
      <c r="E18" s="41">
        <v>1567.1</v>
      </c>
      <c r="F18" s="41">
        <v>-596.50000000000011</v>
      </c>
      <c r="G18" s="41">
        <v>601.29999999999995</v>
      </c>
      <c r="H18" s="41">
        <v>-340.50000000000011</v>
      </c>
      <c r="I18" s="41">
        <v>-3.4666684478743721</v>
      </c>
      <c r="J18" s="41">
        <v>6.4</v>
      </c>
      <c r="K18" s="41">
        <v>-69.2</v>
      </c>
      <c r="L18" s="41">
        <v>430.6</v>
      </c>
      <c r="M18" s="41">
        <v>33.699999999999996</v>
      </c>
      <c r="N18" s="41">
        <v>-154.10000000000002</v>
      </c>
      <c r="O18" s="41">
        <v>368.3</v>
      </c>
      <c r="P18" s="41">
        <v>371.4</v>
      </c>
      <c r="Q18" s="41">
        <v>136.69999999999999</v>
      </c>
      <c r="R18" s="41">
        <v>-178.39999999999998</v>
      </c>
      <c r="S18" s="41">
        <v>155.70000000000016</v>
      </c>
    </row>
    <row r="19" spans="1:19" ht="17.100000000000001" customHeight="1" x14ac:dyDescent="0.25">
      <c r="A19" s="52">
        <v>2016</v>
      </c>
      <c r="B19" s="41">
        <v>1928.4186389999998</v>
      </c>
      <c r="C19" s="41">
        <v>4014.7</v>
      </c>
      <c r="D19" s="41">
        <v>-2086.2813610000003</v>
      </c>
      <c r="E19" s="41">
        <v>1685.6</v>
      </c>
      <c r="F19" s="41">
        <v>-569.69999999999993</v>
      </c>
      <c r="G19" s="41">
        <v>602.5</v>
      </c>
      <c r="H19" s="41">
        <v>-367.88136100000031</v>
      </c>
      <c r="I19" s="41">
        <v>-3.562222502431073</v>
      </c>
      <c r="J19" s="41">
        <v>9</v>
      </c>
      <c r="K19" s="41">
        <v>-34.4</v>
      </c>
      <c r="L19" s="41">
        <v>816.60000000000014</v>
      </c>
      <c r="M19" s="41">
        <v>31.7</v>
      </c>
      <c r="N19" s="41">
        <v>-29.9</v>
      </c>
      <c r="O19" s="41">
        <v>-105.89999999999998</v>
      </c>
      <c r="P19" s="41">
        <v>-252.2</v>
      </c>
      <c r="Q19" s="41">
        <v>8.2999999999999972</v>
      </c>
      <c r="R19" s="41">
        <v>-634.80000000000018</v>
      </c>
      <c r="S19" s="41">
        <v>-275.91863899999987</v>
      </c>
    </row>
    <row r="20" spans="1:19" ht="17.100000000000001" customHeight="1" x14ac:dyDescent="0.25">
      <c r="A20" s="52">
        <v>2017</v>
      </c>
      <c r="B20" s="41">
        <v>2037.1000000000001</v>
      </c>
      <c r="C20" s="41">
        <v>4293.9000000000005</v>
      </c>
      <c r="D20" s="41">
        <v>-2256.8000000000002</v>
      </c>
      <c r="E20" s="41">
        <v>1704.6</v>
      </c>
      <c r="F20" s="41">
        <v>-874.5</v>
      </c>
      <c r="G20" s="41">
        <v>689.1</v>
      </c>
      <c r="H20" s="41">
        <v>-737.60000000000025</v>
      </c>
      <c r="I20" s="41">
        <v>-6.6660933290556015</v>
      </c>
      <c r="J20" s="41">
        <v>9.1000000000000014</v>
      </c>
      <c r="K20" s="41">
        <v>-3.4</v>
      </c>
      <c r="L20" s="41">
        <v>798.2</v>
      </c>
      <c r="M20" s="41">
        <v>87.399999999999991</v>
      </c>
      <c r="N20" s="41">
        <v>0</v>
      </c>
      <c r="O20" s="41">
        <v>112.6</v>
      </c>
      <c r="P20" s="41">
        <v>449.3</v>
      </c>
      <c r="Q20" s="41">
        <v>347.9</v>
      </c>
      <c r="R20" s="41">
        <v>-703.00000000000011</v>
      </c>
      <c r="S20" s="41">
        <v>25.500000000000114</v>
      </c>
    </row>
    <row r="21" spans="1:19" ht="17.100000000000001" customHeight="1" x14ac:dyDescent="0.25">
      <c r="A21" s="52">
        <v>2018</v>
      </c>
      <c r="B21" s="41">
        <v>2097.2000000000003</v>
      </c>
      <c r="C21" s="41">
        <v>4936.6000000000004</v>
      </c>
      <c r="D21" s="41">
        <v>-2839.4</v>
      </c>
      <c r="E21" s="41">
        <v>1937.9000000000003</v>
      </c>
      <c r="F21" s="41">
        <v>-751.09999999999991</v>
      </c>
      <c r="G21" s="41">
        <v>666.6</v>
      </c>
      <c r="H21" s="41">
        <v>-985.99999999999966</v>
      </c>
      <c r="I21" s="41">
        <v>-8.4631157028023285</v>
      </c>
      <c r="J21" s="41">
        <v>10.4</v>
      </c>
      <c r="K21" s="41">
        <v>-7.6</v>
      </c>
      <c r="L21" s="41">
        <v>983.2</v>
      </c>
      <c r="M21" s="41">
        <v>113.10000000000001</v>
      </c>
      <c r="N21" s="41">
        <v>41.3</v>
      </c>
      <c r="O21" s="41">
        <v>-454.8</v>
      </c>
      <c r="P21" s="41">
        <v>28.699999999999989</v>
      </c>
      <c r="Q21" s="41">
        <v>-263.79999999999995</v>
      </c>
      <c r="R21" s="41">
        <v>-1666.3</v>
      </c>
      <c r="S21" s="41">
        <v>-690.70000000000027</v>
      </c>
    </row>
    <row r="22" spans="1:19" ht="17.100000000000001" customHeight="1" x14ac:dyDescent="0.25">
      <c r="A22" s="52">
        <v>2019</v>
      </c>
      <c r="B22" s="41">
        <v>2218</v>
      </c>
      <c r="C22" s="41">
        <v>5222</v>
      </c>
      <c r="D22" s="41">
        <v>-3004</v>
      </c>
      <c r="E22" s="41">
        <v>1770.1999999999998</v>
      </c>
      <c r="F22" s="41">
        <v>-973.70000000000016</v>
      </c>
      <c r="G22" s="41">
        <v>698.40000000000009</v>
      </c>
      <c r="H22" s="41">
        <v>-1509.1000000000004</v>
      </c>
      <c r="I22" s="41">
        <v>-12.74296685351232</v>
      </c>
      <c r="J22" s="41">
        <v>6.9</v>
      </c>
      <c r="K22" s="41">
        <v>-77.8</v>
      </c>
      <c r="L22" s="41">
        <v>693.5</v>
      </c>
      <c r="M22" s="41">
        <v>47.600000000000009</v>
      </c>
      <c r="N22" s="41">
        <v>85.1</v>
      </c>
      <c r="O22" s="41">
        <v>57.499999999999943</v>
      </c>
      <c r="P22" s="41">
        <v>651.4</v>
      </c>
      <c r="Q22" s="41">
        <v>202.89999999999995</v>
      </c>
      <c r="R22" s="41">
        <v>-1199.8000000000002</v>
      </c>
      <c r="S22" s="41">
        <v>302.40000000000009</v>
      </c>
    </row>
    <row r="23" spans="1:19" ht="17.100000000000001" customHeight="1" x14ac:dyDescent="0.25">
      <c r="A23" s="52">
        <v>2020</v>
      </c>
      <c r="B23" s="41">
        <v>1775.4</v>
      </c>
      <c r="C23" s="41">
        <v>3197.2</v>
      </c>
      <c r="D23" s="41">
        <v>-1421.7999999999997</v>
      </c>
      <c r="E23" s="41">
        <v>-182.10000000000002</v>
      </c>
      <c r="F23" s="41">
        <v>-609.57777777777778</v>
      </c>
      <c r="G23" s="41">
        <v>895.40000000000009</v>
      </c>
      <c r="H23" s="41">
        <v>-1318.0777777777771</v>
      </c>
      <c r="I23" s="41">
        <v>-13.574708920621193</v>
      </c>
      <c r="J23" s="41">
        <v>7.6999999999999993</v>
      </c>
      <c r="K23" s="41">
        <v>29.6</v>
      </c>
      <c r="L23" s="41">
        <v>521.9</v>
      </c>
      <c r="M23" s="41">
        <v>56.100000000000009</v>
      </c>
      <c r="N23" s="41">
        <v>-328.7</v>
      </c>
      <c r="O23" s="41">
        <v>-141.69999999999999</v>
      </c>
      <c r="P23" s="41">
        <v>503.50000000000011</v>
      </c>
      <c r="Q23" s="41">
        <v>-37.899999999999949</v>
      </c>
      <c r="R23" s="41">
        <v>-790.6</v>
      </c>
      <c r="S23" s="41">
        <v>519.77777777777749</v>
      </c>
    </row>
    <row r="24" spans="1:19" ht="17.100000000000001" customHeight="1" x14ac:dyDescent="0.25">
      <c r="A24" s="52">
        <v>2021</v>
      </c>
      <c r="B24" s="41">
        <v>1798.4999999999998</v>
      </c>
      <c r="C24" s="41">
        <v>3541.2</v>
      </c>
      <c r="D24" s="41">
        <v>-1742.7</v>
      </c>
      <c r="E24" s="41">
        <v>124.09999999999997</v>
      </c>
      <c r="F24" s="41">
        <v>-518.29999999999995</v>
      </c>
      <c r="G24" s="41">
        <v>1527.2592592592591</v>
      </c>
      <c r="H24" s="41">
        <v>-609.64074074074097</v>
      </c>
      <c r="I24" s="57" t="s">
        <v>71</v>
      </c>
      <c r="J24" s="41">
        <v>6.6</v>
      </c>
      <c r="K24" s="41">
        <v>66.399999999999991</v>
      </c>
      <c r="L24" s="41">
        <v>842.80000000000018</v>
      </c>
      <c r="M24" s="41">
        <v>50</v>
      </c>
      <c r="N24" s="41">
        <v>0</v>
      </c>
      <c r="O24" s="41">
        <v>162.4</v>
      </c>
      <c r="P24" s="41">
        <v>1063.9999999999998</v>
      </c>
      <c r="Q24" s="41">
        <v>1009.4999999999999</v>
      </c>
      <c r="R24" s="41">
        <v>-618.5</v>
      </c>
      <c r="S24" s="41">
        <v>-539.25699915074085</v>
      </c>
    </row>
    <row r="25" spans="1:19" ht="17.100000000000001" customHeight="1" x14ac:dyDescent="0.25">
      <c r="A25" s="52">
        <v>2022</v>
      </c>
      <c r="B25" s="41">
        <v>2313.4</v>
      </c>
      <c r="C25" s="41">
        <v>5919.4000000000005</v>
      </c>
      <c r="D25" s="41">
        <v>-3606</v>
      </c>
      <c r="E25" s="41">
        <v>1496.2</v>
      </c>
      <c r="F25" s="41">
        <v>-583</v>
      </c>
      <c r="G25" s="41">
        <v>1001.4</v>
      </c>
      <c r="H25" s="41">
        <v>-1691.4</v>
      </c>
      <c r="I25" s="57" t="s">
        <v>71</v>
      </c>
      <c r="J25" s="41">
        <v>6.5</v>
      </c>
      <c r="K25" s="41">
        <v>35.9</v>
      </c>
      <c r="L25" s="41">
        <v>228.7</v>
      </c>
      <c r="M25" s="41">
        <v>55.7</v>
      </c>
      <c r="N25" s="41">
        <v>0</v>
      </c>
      <c r="O25" s="41">
        <v>-61.6</v>
      </c>
      <c r="P25" s="41">
        <v>1331.7999999999997</v>
      </c>
      <c r="Q25" s="41">
        <v>201.2</v>
      </c>
      <c r="R25" s="41">
        <v>-1329.3</v>
      </c>
      <c r="S25" s="41">
        <v>-554</v>
      </c>
    </row>
    <row r="26" spans="1:19" ht="17.100000000000001" customHeight="1" x14ac:dyDescent="0.25">
      <c r="A26" s="52">
        <v>2023</v>
      </c>
      <c r="B26" s="41">
        <v>2401.8000000000002</v>
      </c>
      <c r="C26" s="41">
        <v>6403.5</v>
      </c>
      <c r="D26" s="41">
        <v>-4001.7</v>
      </c>
      <c r="E26" s="41">
        <v>2613.1</v>
      </c>
      <c r="F26" s="41">
        <v>-701.2</v>
      </c>
      <c r="G26" s="41">
        <v>1273.5999999999999</v>
      </c>
      <c r="H26" s="41">
        <v>-816.1999999999997</v>
      </c>
      <c r="I26" s="57" t="s">
        <v>71</v>
      </c>
      <c r="J26" s="41">
        <v>7.5</v>
      </c>
      <c r="K26" s="41">
        <v>65.199999999999989</v>
      </c>
      <c r="L26" s="41">
        <v>204.8</v>
      </c>
      <c r="M26" s="41">
        <v>122</v>
      </c>
      <c r="N26" s="41">
        <v>0</v>
      </c>
      <c r="O26" s="41">
        <v>258.3</v>
      </c>
      <c r="P26" s="41">
        <v>844</v>
      </c>
      <c r="Q26" s="41">
        <v>-5.5</v>
      </c>
      <c r="R26" s="41">
        <v>-608.79999999999995</v>
      </c>
      <c r="S26" s="41">
        <v>-199.89999999999972</v>
      </c>
    </row>
    <row r="27" spans="1:19" ht="17.100000000000001" customHeight="1" thickBot="1" x14ac:dyDescent="0.3">
      <c r="A27" s="23" t="s">
        <v>101</v>
      </c>
      <c r="B27" s="58">
        <v>2561.2000000000003</v>
      </c>
      <c r="C27" s="58">
        <v>6480.2</v>
      </c>
      <c r="D27" s="58">
        <v>-3919.0000000000005</v>
      </c>
      <c r="E27" s="58">
        <v>2544.8000000000002</v>
      </c>
      <c r="F27" s="58">
        <v>-840.1</v>
      </c>
      <c r="G27" s="58">
        <v>1157.0999999999999</v>
      </c>
      <c r="H27" s="58">
        <v>-1057.2000000000003</v>
      </c>
      <c r="I27" s="58" t="s">
        <v>71</v>
      </c>
      <c r="J27" s="58">
        <v>7.7999999999999989</v>
      </c>
      <c r="K27" s="58">
        <v>58.099999999999994</v>
      </c>
      <c r="L27" s="58">
        <v>462.7</v>
      </c>
      <c r="M27" s="58">
        <v>139.5</v>
      </c>
      <c r="N27" s="58">
        <v>0</v>
      </c>
      <c r="O27" s="58">
        <v>160.60000000000002</v>
      </c>
      <c r="P27" s="58">
        <v>1181.9000000000001</v>
      </c>
      <c r="Q27" s="58">
        <v>323.30000000000007</v>
      </c>
      <c r="R27" s="58">
        <v>-963.09999999999991</v>
      </c>
      <c r="S27" s="58">
        <v>86.300000000000438</v>
      </c>
    </row>
    <row r="28" spans="1:19" ht="17.100000000000001" customHeight="1" x14ac:dyDescent="0.25">
      <c r="A28" s="52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19" ht="16.5" customHeight="1" x14ac:dyDescent="0.25">
      <c r="A29" s="69">
        <v>38777</v>
      </c>
      <c r="B29" s="41">
        <v>240.7</v>
      </c>
      <c r="C29" s="41">
        <v>587.9</v>
      </c>
      <c r="D29" s="41">
        <v>-347.2</v>
      </c>
      <c r="E29" s="41">
        <v>138.89999999999998</v>
      </c>
      <c r="F29" s="41">
        <v>-17.799999999999997</v>
      </c>
      <c r="G29" s="41">
        <v>81</v>
      </c>
      <c r="H29" s="41">
        <v>-145.10000000000002</v>
      </c>
      <c r="I29" s="57" t="s">
        <v>71</v>
      </c>
      <c r="J29" s="41">
        <v>0.7</v>
      </c>
      <c r="K29" s="41">
        <v>0.3</v>
      </c>
      <c r="L29" s="41">
        <v>132.4</v>
      </c>
      <c r="M29" s="41">
        <v>-4.2</v>
      </c>
      <c r="N29" s="41">
        <v>0</v>
      </c>
      <c r="O29" s="41">
        <v>23.8</v>
      </c>
      <c r="P29" s="41">
        <v>102</v>
      </c>
      <c r="Q29" s="41">
        <v>-111.4</v>
      </c>
      <c r="R29" s="41">
        <v>-325.89999999999998</v>
      </c>
      <c r="S29" s="41">
        <v>-181.5</v>
      </c>
    </row>
    <row r="30" spans="1:19" ht="16.5" customHeight="1" x14ac:dyDescent="0.25">
      <c r="A30" s="68">
        <v>38869</v>
      </c>
      <c r="B30" s="41">
        <v>207</v>
      </c>
      <c r="C30" s="41">
        <v>639.9</v>
      </c>
      <c r="D30" s="41">
        <v>-432.9</v>
      </c>
      <c r="E30" s="41">
        <v>130.80000000000001</v>
      </c>
      <c r="F30" s="41">
        <v>-34.599999999999994</v>
      </c>
      <c r="G30" s="41">
        <v>82.1</v>
      </c>
      <c r="H30" s="41">
        <v>-254.59999999999994</v>
      </c>
      <c r="I30" s="57" t="s">
        <v>71</v>
      </c>
      <c r="J30" s="41">
        <v>0.7</v>
      </c>
      <c r="K30" s="41">
        <v>0.3</v>
      </c>
      <c r="L30" s="41">
        <v>192.8</v>
      </c>
      <c r="M30" s="41">
        <v>-4.0999999999999996</v>
      </c>
      <c r="N30" s="41">
        <v>2.2999999999999998</v>
      </c>
      <c r="O30" s="41">
        <v>-143.9</v>
      </c>
      <c r="P30" s="41">
        <v>-133</v>
      </c>
      <c r="Q30" s="41">
        <v>18.2</v>
      </c>
      <c r="R30" s="41">
        <v>-191.60000000000002</v>
      </c>
      <c r="S30" s="41">
        <v>62.3</v>
      </c>
    </row>
    <row r="31" spans="1:19" ht="16.5" customHeight="1" x14ac:dyDescent="0.25">
      <c r="A31" s="68">
        <v>38961</v>
      </c>
      <c r="B31" s="41">
        <v>354.2</v>
      </c>
      <c r="C31" s="41">
        <v>775.7</v>
      </c>
      <c r="D31" s="41">
        <v>-421.50000000000006</v>
      </c>
      <c r="E31" s="41">
        <v>203.1</v>
      </c>
      <c r="F31" s="41">
        <v>-75.900000000000006</v>
      </c>
      <c r="G31" s="41">
        <v>52.8</v>
      </c>
      <c r="H31" s="41">
        <v>-241.50000000000006</v>
      </c>
      <c r="I31" s="57" t="s">
        <v>71</v>
      </c>
      <c r="J31" s="41">
        <v>1.1000000000000001</v>
      </c>
      <c r="K31" s="41">
        <v>0.1</v>
      </c>
      <c r="L31" s="41">
        <v>187</v>
      </c>
      <c r="M31" s="41">
        <v>-3.9</v>
      </c>
      <c r="N31" s="41">
        <v>255</v>
      </c>
      <c r="O31" s="41">
        <v>250.1</v>
      </c>
      <c r="P31" s="41">
        <v>2.7</v>
      </c>
      <c r="Q31" s="41">
        <v>-40</v>
      </c>
      <c r="R31" s="41">
        <v>-238.39999999999995</v>
      </c>
      <c r="S31" s="41">
        <v>2</v>
      </c>
    </row>
    <row r="32" spans="1:19" ht="16.5" customHeight="1" x14ac:dyDescent="0.25">
      <c r="A32" s="73">
        <v>39052</v>
      </c>
      <c r="B32" s="74">
        <v>337.1</v>
      </c>
      <c r="C32" s="74">
        <v>688.1</v>
      </c>
      <c r="D32" s="74">
        <v>-351</v>
      </c>
      <c r="E32" s="74">
        <v>128</v>
      </c>
      <c r="F32" s="74">
        <v>-61.800000000000004</v>
      </c>
      <c r="G32" s="74">
        <v>51.099999999999994</v>
      </c>
      <c r="H32" s="74">
        <v>-233.70000000000002</v>
      </c>
      <c r="I32" s="75" t="s">
        <v>71</v>
      </c>
      <c r="J32" s="74">
        <v>1</v>
      </c>
      <c r="K32" s="74">
        <v>0.3</v>
      </c>
      <c r="L32" s="74">
        <v>282.8</v>
      </c>
      <c r="M32" s="74">
        <v>-4.9000000000000004</v>
      </c>
      <c r="N32" s="74">
        <v>-5</v>
      </c>
      <c r="O32" s="74">
        <v>-55.5</v>
      </c>
      <c r="P32" s="74">
        <v>12.7</v>
      </c>
      <c r="Q32" s="74">
        <v>101.5</v>
      </c>
      <c r="R32" s="74">
        <v>-249.09999999999997</v>
      </c>
      <c r="S32" s="74">
        <v>-16.399999999999999</v>
      </c>
    </row>
    <row r="33" spans="1:20" ht="16.5" customHeight="1" x14ac:dyDescent="0.25">
      <c r="A33" s="69">
        <v>39142</v>
      </c>
      <c r="B33" s="41">
        <v>216.8</v>
      </c>
      <c r="C33" s="41">
        <v>571.6</v>
      </c>
      <c r="D33" s="41">
        <v>-354.8</v>
      </c>
      <c r="E33" s="41">
        <v>138.89999999999998</v>
      </c>
      <c r="F33" s="41">
        <v>-35.6</v>
      </c>
      <c r="G33" s="41">
        <v>63.8</v>
      </c>
      <c r="H33" s="41">
        <v>-187.70000000000005</v>
      </c>
      <c r="I33" s="57" t="s">
        <v>71</v>
      </c>
      <c r="J33" s="41">
        <v>0.7</v>
      </c>
      <c r="K33" s="41">
        <v>0.2</v>
      </c>
      <c r="L33" s="41">
        <v>83.9</v>
      </c>
      <c r="M33" s="41">
        <v>-27.3</v>
      </c>
      <c r="N33" s="41">
        <v>0.8</v>
      </c>
      <c r="O33" s="41">
        <v>-105.3</v>
      </c>
      <c r="P33" s="41">
        <v>43.3</v>
      </c>
      <c r="Q33" s="41">
        <v>-34.799999999999997</v>
      </c>
      <c r="R33" s="41">
        <v>-295.2</v>
      </c>
      <c r="S33" s="41">
        <v>-108.2</v>
      </c>
    </row>
    <row r="34" spans="1:20" ht="16.5" customHeight="1" x14ac:dyDescent="0.25">
      <c r="A34" s="68">
        <v>39234</v>
      </c>
      <c r="B34" s="41">
        <v>258.2</v>
      </c>
      <c r="C34" s="41">
        <v>577.6</v>
      </c>
      <c r="D34" s="41">
        <v>-319.40000000000003</v>
      </c>
      <c r="E34" s="41">
        <v>155.60000000000002</v>
      </c>
      <c r="F34" s="41">
        <v>-27.200000000000003</v>
      </c>
      <c r="G34" s="41">
        <v>59.899999999999991</v>
      </c>
      <c r="H34" s="41">
        <v>-131.10000000000002</v>
      </c>
      <c r="I34" s="57" t="s">
        <v>71</v>
      </c>
      <c r="J34" s="41">
        <v>1.2</v>
      </c>
      <c r="K34" s="41">
        <v>-11.5</v>
      </c>
      <c r="L34" s="41">
        <v>160.80000000000001</v>
      </c>
      <c r="M34" s="41">
        <v>-29.6</v>
      </c>
      <c r="N34" s="41">
        <v>4.3</v>
      </c>
      <c r="O34" s="41">
        <v>14.9</v>
      </c>
      <c r="P34" s="41">
        <v>6.7</v>
      </c>
      <c r="Q34" s="41">
        <v>118.4</v>
      </c>
      <c r="R34" s="41">
        <v>-79.600000000000023</v>
      </c>
      <c r="S34" s="41">
        <v>50.3</v>
      </c>
    </row>
    <row r="35" spans="1:20" ht="16.5" customHeight="1" x14ac:dyDescent="0.25">
      <c r="A35" s="68">
        <v>39326</v>
      </c>
      <c r="B35" s="41">
        <v>346.4</v>
      </c>
      <c r="C35" s="41">
        <v>646.79999999999995</v>
      </c>
      <c r="D35" s="41">
        <v>-300.39999999999998</v>
      </c>
      <c r="E35" s="41">
        <v>208.1</v>
      </c>
      <c r="F35" s="41">
        <v>-32.5</v>
      </c>
      <c r="G35" s="41">
        <v>67.5</v>
      </c>
      <c r="H35" s="41">
        <v>-57.299999999999983</v>
      </c>
      <c r="I35" s="57" t="s">
        <v>71</v>
      </c>
      <c r="J35" s="41">
        <v>1.7</v>
      </c>
      <c r="K35" s="41">
        <v>0.1</v>
      </c>
      <c r="L35" s="41">
        <v>114.1</v>
      </c>
      <c r="M35" s="41">
        <v>-30.3</v>
      </c>
      <c r="N35" s="41">
        <v>1.9</v>
      </c>
      <c r="O35" s="41">
        <v>-71.3</v>
      </c>
      <c r="P35" s="41">
        <v>29.8</v>
      </c>
      <c r="Q35" s="41">
        <v>91.2</v>
      </c>
      <c r="R35" s="41">
        <v>-156.09999999999997</v>
      </c>
      <c r="S35" s="41">
        <v>-100.5</v>
      </c>
    </row>
    <row r="36" spans="1:20" ht="16.5" customHeight="1" x14ac:dyDescent="0.25">
      <c r="A36" s="73">
        <v>39417</v>
      </c>
      <c r="B36" s="74">
        <v>336.6</v>
      </c>
      <c r="C36" s="74">
        <v>733</v>
      </c>
      <c r="D36" s="74">
        <v>-396.4</v>
      </c>
      <c r="E36" s="74">
        <v>151.70000000000002</v>
      </c>
      <c r="F36" s="74">
        <v>-54.599999999999994</v>
      </c>
      <c r="G36" s="74">
        <v>54.900000000000006</v>
      </c>
      <c r="H36" s="74">
        <v>-244.39999999999995</v>
      </c>
      <c r="I36" s="75" t="s">
        <v>71</v>
      </c>
      <c r="J36" s="74">
        <v>1.1000000000000001</v>
      </c>
      <c r="K36" s="74">
        <v>0.8</v>
      </c>
      <c r="L36" s="74">
        <v>243.7</v>
      </c>
      <c r="M36" s="74">
        <v>-30.5</v>
      </c>
      <c r="N36" s="74">
        <v>0.7</v>
      </c>
      <c r="O36" s="74">
        <v>-9.3000000000000007</v>
      </c>
      <c r="P36" s="74">
        <v>28.2</v>
      </c>
      <c r="Q36" s="74">
        <v>120.2</v>
      </c>
      <c r="R36" s="74">
        <v>-191.39999999999998</v>
      </c>
      <c r="S36" s="74">
        <v>51.9</v>
      </c>
    </row>
    <row r="37" spans="1:20" ht="16.5" customHeight="1" x14ac:dyDescent="0.25">
      <c r="A37" s="69">
        <v>39508</v>
      </c>
      <c r="B37" s="41">
        <v>286</v>
      </c>
      <c r="C37" s="41">
        <v>628.9</v>
      </c>
      <c r="D37" s="41">
        <v>-342.9</v>
      </c>
      <c r="E37" s="41">
        <v>223.4</v>
      </c>
      <c r="F37" s="41">
        <v>-32.299999999999997</v>
      </c>
      <c r="G37" s="41">
        <v>46.599999999999994</v>
      </c>
      <c r="H37" s="41">
        <v>-105.19999999999996</v>
      </c>
      <c r="I37" s="57" t="s">
        <v>71</v>
      </c>
      <c r="J37" s="41">
        <v>2.1</v>
      </c>
      <c r="K37" s="41">
        <v>-0.4</v>
      </c>
      <c r="L37" s="41">
        <v>73.5</v>
      </c>
      <c r="M37" s="41">
        <v>-5.0999999999999996</v>
      </c>
      <c r="N37" s="41">
        <v>2.2000000000000002</v>
      </c>
      <c r="O37" s="41">
        <v>37.799999999999997</v>
      </c>
      <c r="P37" s="41">
        <v>-5.3</v>
      </c>
      <c r="Q37" s="41">
        <v>-52.9</v>
      </c>
      <c r="R37" s="41">
        <v>-91</v>
      </c>
      <c r="S37" s="41">
        <v>12.1</v>
      </c>
    </row>
    <row r="38" spans="1:20" ht="16.5" customHeight="1" x14ac:dyDescent="0.25">
      <c r="A38" s="68">
        <v>39600</v>
      </c>
      <c r="B38" s="41">
        <v>322.60000000000002</v>
      </c>
      <c r="C38" s="41">
        <v>775.4</v>
      </c>
      <c r="D38" s="41">
        <v>-452.79999999999995</v>
      </c>
      <c r="E38" s="41">
        <v>161.30000000000001</v>
      </c>
      <c r="F38" s="41">
        <v>-6.8999999999999986</v>
      </c>
      <c r="G38" s="41">
        <v>79.8</v>
      </c>
      <c r="H38" s="41">
        <v>-218.59999999999991</v>
      </c>
      <c r="I38" s="57" t="s">
        <v>71</v>
      </c>
      <c r="J38" s="41">
        <v>2.2999999999999998</v>
      </c>
      <c r="K38" s="41">
        <v>-17.899999999999999</v>
      </c>
      <c r="L38" s="41">
        <v>163</v>
      </c>
      <c r="M38" s="41">
        <v>-4.2</v>
      </c>
      <c r="N38" s="41">
        <v>0</v>
      </c>
      <c r="O38" s="41">
        <v>29.4</v>
      </c>
      <c r="P38" s="41">
        <v>22.9</v>
      </c>
      <c r="Q38" s="41">
        <v>-31.4</v>
      </c>
      <c r="R38" s="41">
        <v>-210</v>
      </c>
      <c r="S38" s="41">
        <v>6.3</v>
      </c>
    </row>
    <row r="39" spans="1:20" ht="16.5" customHeight="1" x14ac:dyDescent="0.25">
      <c r="A39" s="68">
        <v>39692</v>
      </c>
      <c r="B39" s="41">
        <v>426.3</v>
      </c>
      <c r="C39" s="41">
        <v>919.7</v>
      </c>
      <c r="D39" s="41">
        <v>-493.40000000000003</v>
      </c>
      <c r="E39" s="41">
        <v>234.39999999999998</v>
      </c>
      <c r="F39" s="41">
        <v>-50.8</v>
      </c>
      <c r="G39" s="41">
        <v>49.600000000000009</v>
      </c>
      <c r="H39" s="41">
        <v>-260.20000000000005</v>
      </c>
      <c r="I39" s="57" t="s">
        <v>71</v>
      </c>
      <c r="J39" s="41">
        <v>1.9</v>
      </c>
      <c r="K39" s="41">
        <v>0</v>
      </c>
      <c r="L39" s="41">
        <v>128.4</v>
      </c>
      <c r="M39" s="41">
        <v>-4.9000000000000004</v>
      </c>
      <c r="N39" s="41">
        <v>0</v>
      </c>
      <c r="O39" s="41">
        <v>122.5</v>
      </c>
      <c r="P39" s="41">
        <v>35.6</v>
      </c>
      <c r="Q39" s="41">
        <v>-20.8</v>
      </c>
      <c r="R39" s="41">
        <v>-67.2</v>
      </c>
      <c r="S39" s="41">
        <v>191.1</v>
      </c>
    </row>
    <row r="40" spans="1:20" ht="16.5" customHeight="1" x14ac:dyDescent="0.25">
      <c r="A40" s="73">
        <v>39783</v>
      </c>
      <c r="B40" s="74">
        <v>405.3</v>
      </c>
      <c r="C40" s="74">
        <v>832</v>
      </c>
      <c r="D40" s="74">
        <v>-426.7</v>
      </c>
      <c r="E40" s="74">
        <v>150.89999999999998</v>
      </c>
      <c r="F40" s="74">
        <v>-48.8</v>
      </c>
      <c r="G40" s="74">
        <v>59.500000000000007</v>
      </c>
      <c r="H40" s="74">
        <v>-265.10000000000002</v>
      </c>
      <c r="I40" s="75" t="s">
        <v>71</v>
      </c>
      <c r="J40" s="74">
        <v>1.9</v>
      </c>
      <c r="K40" s="74">
        <v>6.2</v>
      </c>
      <c r="L40" s="74">
        <v>177.9</v>
      </c>
      <c r="M40" s="74">
        <v>-6.9</v>
      </c>
      <c r="N40" s="74">
        <v>0</v>
      </c>
      <c r="O40" s="74">
        <v>79.7</v>
      </c>
      <c r="P40" s="74">
        <v>45</v>
      </c>
      <c r="Q40" s="74">
        <v>-155.6</v>
      </c>
      <c r="R40" s="74">
        <v>-299.5</v>
      </c>
      <c r="S40" s="74">
        <v>-36.299999999999997</v>
      </c>
    </row>
    <row r="41" spans="1:20" ht="16.5" customHeight="1" x14ac:dyDescent="0.25">
      <c r="A41" s="69">
        <v>39873</v>
      </c>
      <c r="B41" s="41">
        <v>248.6</v>
      </c>
      <c r="C41" s="56">
        <v>613.4</v>
      </c>
      <c r="D41" s="41">
        <v>-364.79999999999995</v>
      </c>
      <c r="E41" s="41">
        <v>111.5</v>
      </c>
      <c r="F41" s="41">
        <v>-34.400000000000006</v>
      </c>
      <c r="G41" s="41">
        <v>79.199999999999989</v>
      </c>
      <c r="H41" s="41">
        <v>-208.49999999999994</v>
      </c>
      <c r="I41" s="57" t="s">
        <v>71</v>
      </c>
      <c r="J41" s="41">
        <v>1</v>
      </c>
      <c r="K41" s="56">
        <v>1.3</v>
      </c>
      <c r="L41" s="56">
        <v>13.9</v>
      </c>
      <c r="M41" s="41">
        <v>-4.5</v>
      </c>
      <c r="N41" s="41">
        <v>0.5</v>
      </c>
      <c r="O41" s="55">
        <v>14.3</v>
      </c>
      <c r="P41" s="56">
        <v>130.9</v>
      </c>
      <c r="Q41" s="41">
        <v>-127.7</v>
      </c>
      <c r="R41" s="41">
        <v>-261.90000000000003</v>
      </c>
      <c r="S41" s="56">
        <v>-54.4</v>
      </c>
      <c r="T41" s="55"/>
    </row>
    <row r="42" spans="1:20" ht="16.5" customHeight="1" x14ac:dyDescent="0.25">
      <c r="A42" s="68">
        <v>39965</v>
      </c>
      <c r="B42" s="41">
        <v>241.8</v>
      </c>
      <c r="C42" s="56">
        <v>575</v>
      </c>
      <c r="D42" s="41">
        <v>-333.2</v>
      </c>
      <c r="E42" s="41">
        <v>123.40000000000003</v>
      </c>
      <c r="F42" s="41">
        <v>5.9000000000000021</v>
      </c>
      <c r="G42" s="41">
        <v>83.3</v>
      </c>
      <c r="H42" s="41">
        <v>-120.59999999999995</v>
      </c>
      <c r="I42" s="57" t="s">
        <v>71</v>
      </c>
      <c r="J42" s="41">
        <v>1</v>
      </c>
      <c r="K42" s="56">
        <v>1.5</v>
      </c>
      <c r="L42" s="56">
        <v>121.9</v>
      </c>
      <c r="M42" s="41">
        <v>-18.399999999999999</v>
      </c>
      <c r="N42" s="41">
        <v>-2.8</v>
      </c>
      <c r="O42" s="55">
        <v>52.7</v>
      </c>
      <c r="P42" s="56">
        <v>176.1</v>
      </c>
      <c r="Q42" s="41">
        <v>98.1</v>
      </c>
      <c r="R42" s="41">
        <v>-161.29999999999998</v>
      </c>
      <c r="S42" s="56">
        <v>-41.7</v>
      </c>
      <c r="T42" s="55"/>
    </row>
    <row r="43" spans="1:20" ht="16.5" customHeight="1" x14ac:dyDescent="0.25">
      <c r="A43" s="68">
        <v>40057</v>
      </c>
      <c r="B43" s="41">
        <v>359.2</v>
      </c>
      <c r="C43" s="56">
        <v>626.20000000000005</v>
      </c>
      <c r="D43" s="41">
        <v>-267.00000000000006</v>
      </c>
      <c r="E43" s="41">
        <v>267.89999999999998</v>
      </c>
      <c r="F43" s="41">
        <v>-26</v>
      </c>
      <c r="G43" s="41">
        <v>98.6</v>
      </c>
      <c r="H43" s="41">
        <v>73.499999999999915</v>
      </c>
      <c r="I43" s="57" t="s">
        <v>71</v>
      </c>
      <c r="J43" s="41">
        <v>1.3</v>
      </c>
      <c r="K43" s="56">
        <v>1</v>
      </c>
      <c r="L43" s="56">
        <v>86.8</v>
      </c>
      <c r="M43" s="41">
        <v>0</v>
      </c>
      <c r="N43" s="41">
        <v>0</v>
      </c>
      <c r="O43" s="55">
        <v>-85.5</v>
      </c>
      <c r="P43" s="56">
        <v>210.9</v>
      </c>
      <c r="Q43" s="41">
        <v>349.1</v>
      </c>
      <c r="R43" s="41">
        <v>-33.099999999999966</v>
      </c>
      <c r="S43" s="56">
        <v>-107.9</v>
      </c>
      <c r="T43" s="55"/>
    </row>
    <row r="44" spans="1:20" ht="16.5" customHeight="1" x14ac:dyDescent="0.25">
      <c r="A44" s="73">
        <v>40148</v>
      </c>
      <c r="B44" s="74">
        <v>352.2</v>
      </c>
      <c r="C44" s="74">
        <v>614.5</v>
      </c>
      <c r="D44" s="74">
        <v>-262.3</v>
      </c>
      <c r="E44" s="74">
        <v>164.3</v>
      </c>
      <c r="F44" s="74">
        <v>32.1</v>
      </c>
      <c r="G44" s="74">
        <v>88.2</v>
      </c>
      <c r="H44" s="74">
        <v>22.299999999999997</v>
      </c>
      <c r="I44" s="75" t="s">
        <v>71</v>
      </c>
      <c r="J44" s="74">
        <v>1.3</v>
      </c>
      <c r="K44" s="74">
        <v>2.8</v>
      </c>
      <c r="L44" s="74">
        <v>97.4</v>
      </c>
      <c r="M44" s="74">
        <v>-1.3</v>
      </c>
      <c r="N44" s="74">
        <v>0</v>
      </c>
      <c r="O44" s="74">
        <v>-23.7</v>
      </c>
      <c r="P44" s="74">
        <v>52.6</v>
      </c>
      <c r="Q44" s="74">
        <v>77.599999999999994</v>
      </c>
      <c r="R44" s="74">
        <v>-94.6</v>
      </c>
      <c r="S44" s="74">
        <v>-118.2</v>
      </c>
    </row>
    <row r="45" spans="1:20" ht="18" customHeight="1" x14ac:dyDescent="0.25">
      <c r="A45" s="69">
        <v>40238</v>
      </c>
      <c r="B45" s="41">
        <v>321.2</v>
      </c>
      <c r="C45" s="41">
        <v>690.8</v>
      </c>
      <c r="D45" s="41">
        <v>-369.59999999999997</v>
      </c>
      <c r="E45" s="41">
        <v>187.50000000000003</v>
      </c>
      <c r="F45" s="41">
        <v>-18.5</v>
      </c>
      <c r="G45" s="56">
        <v>53.599999999999994</v>
      </c>
      <c r="H45" s="56">
        <v>-146.99999999999994</v>
      </c>
      <c r="I45" s="57" t="s">
        <v>71</v>
      </c>
      <c r="J45" s="41">
        <v>1.7</v>
      </c>
      <c r="K45" s="41">
        <v>2.5</v>
      </c>
      <c r="L45" s="41">
        <v>168.4</v>
      </c>
      <c r="M45" s="41">
        <v>0</v>
      </c>
      <c r="N45" s="41">
        <v>0.2</v>
      </c>
      <c r="O45" s="41">
        <v>48.3</v>
      </c>
      <c r="P45" s="41">
        <v>-37</v>
      </c>
      <c r="Q45" s="41">
        <v>-6.7</v>
      </c>
      <c r="R45" s="41">
        <v>-87.5</v>
      </c>
      <c r="S45" s="41">
        <v>57.8</v>
      </c>
      <c r="T45" s="55"/>
    </row>
    <row r="46" spans="1:20" ht="21" customHeight="1" x14ac:dyDescent="0.25">
      <c r="A46" s="68">
        <v>40330</v>
      </c>
      <c r="B46" s="41">
        <v>378.6</v>
      </c>
      <c r="C46" s="41">
        <v>736</v>
      </c>
      <c r="D46" s="41">
        <v>-357.4</v>
      </c>
      <c r="E46" s="41">
        <v>236.9</v>
      </c>
      <c r="F46" s="41">
        <v>-1</v>
      </c>
      <c r="G46" s="56">
        <v>73.7</v>
      </c>
      <c r="H46" s="56">
        <v>-47.799999999999969</v>
      </c>
      <c r="I46" s="57" t="s">
        <v>71</v>
      </c>
      <c r="J46" s="41">
        <v>1.3</v>
      </c>
      <c r="K46" s="41">
        <v>2.2000000000000002</v>
      </c>
      <c r="L46" s="41">
        <v>136.69999999999999</v>
      </c>
      <c r="M46" s="41">
        <v>3.8</v>
      </c>
      <c r="N46" s="41">
        <v>0</v>
      </c>
      <c r="O46" s="41">
        <v>-25.1</v>
      </c>
      <c r="P46" s="41">
        <v>24</v>
      </c>
      <c r="Q46" s="41">
        <v>47.7</v>
      </c>
      <c r="R46" s="41">
        <v>-132.09999999999997</v>
      </c>
      <c r="S46" s="41">
        <v>-85.6</v>
      </c>
      <c r="T46" s="55"/>
    </row>
    <row r="47" spans="1:20" ht="21" customHeight="1" x14ac:dyDescent="0.25">
      <c r="A47" s="68">
        <v>40422</v>
      </c>
      <c r="B47" s="41">
        <v>431.2</v>
      </c>
      <c r="C47" s="41">
        <v>750.2</v>
      </c>
      <c r="D47" s="41">
        <v>-319.00000000000006</v>
      </c>
      <c r="E47" s="41">
        <v>345.4</v>
      </c>
      <c r="F47" s="41">
        <v>-90.9</v>
      </c>
      <c r="G47" s="56">
        <v>95.1</v>
      </c>
      <c r="H47" s="56">
        <v>30.599999999999909</v>
      </c>
      <c r="I47" s="57" t="s">
        <v>71</v>
      </c>
      <c r="J47" s="41">
        <v>1.2</v>
      </c>
      <c r="K47" s="41">
        <v>1</v>
      </c>
      <c r="L47" s="41">
        <v>149.5</v>
      </c>
      <c r="M47" s="41">
        <v>0</v>
      </c>
      <c r="N47" s="41">
        <v>0.2</v>
      </c>
      <c r="O47" s="41">
        <v>-64.7</v>
      </c>
      <c r="P47" s="41">
        <v>-44.3</v>
      </c>
      <c r="Q47" s="41">
        <v>99.2</v>
      </c>
      <c r="R47" s="41">
        <v>-69.899999999999991</v>
      </c>
      <c r="S47" s="41">
        <v>-101.7</v>
      </c>
      <c r="T47" s="55"/>
    </row>
    <row r="48" spans="1:20" ht="16.5" customHeight="1" x14ac:dyDescent="0.25">
      <c r="A48" s="73">
        <v>40513</v>
      </c>
      <c r="B48" s="74">
        <v>450.6</v>
      </c>
      <c r="C48" s="74">
        <v>810.7</v>
      </c>
      <c r="D48" s="74">
        <v>-360.1</v>
      </c>
      <c r="E48" s="74">
        <v>271.5</v>
      </c>
      <c r="F48" s="74">
        <v>-76.400000000000006</v>
      </c>
      <c r="G48" s="74">
        <v>64.100000000000009</v>
      </c>
      <c r="H48" s="74">
        <v>-100.90000000000002</v>
      </c>
      <c r="I48" s="75" t="s">
        <v>71</v>
      </c>
      <c r="J48" s="74">
        <v>1.4</v>
      </c>
      <c r="K48" s="74">
        <v>5.4</v>
      </c>
      <c r="L48" s="74">
        <v>216.7</v>
      </c>
      <c r="M48" s="74">
        <v>-2</v>
      </c>
      <c r="N48" s="74">
        <v>-0.2</v>
      </c>
      <c r="O48" s="74">
        <v>-37</v>
      </c>
      <c r="P48" s="74">
        <v>-123.7</v>
      </c>
      <c r="Q48" s="74">
        <v>119</v>
      </c>
      <c r="R48" s="74">
        <v>-7.3999999999999915</v>
      </c>
      <c r="S48" s="74">
        <v>92.1</v>
      </c>
    </row>
    <row r="49" spans="1:20" ht="18" customHeight="1" x14ac:dyDescent="0.25">
      <c r="A49" s="69">
        <v>40603</v>
      </c>
      <c r="B49" s="41">
        <v>368.6</v>
      </c>
      <c r="C49" s="41">
        <v>758.8</v>
      </c>
      <c r="D49" s="41">
        <v>-390.19999999999993</v>
      </c>
      <c r="E49" s="41">
        <v>219.7</v>
      </c>
      <c r="F49" s="41">
        <v>-74</v>
      </c>
      <c r="G49" s="56">
        <v>76.099999999999994</v>
      </c>
      <c r="H49" s="56">
        <v>-168.39999999999995</v>
      </c>
      <c r="I49" s="57" t="s">
        <v>71</v>
      </c>
      <c r="J49" s="41">
        <v>1.1000000000000001</v>
      </c>
      <c r="K49" s="41">
        <v>-1.4</v>
      </c>
      <c r="L49" s="41">
        <v>229.6</v>
      </c>
      <c r="M49" s="41">
        <v>0.9</v>
      </c>
      <c r="N49" s="41">
        <v>456.3</v>
      </c>
      <c r="O49" s="41">
        <v>684</v>
      </c>
      <c r="P49" s="41">
        <v>-30.7</v>
      </c>
      <c r="Q49" s="41">
        <v>-27.4</v>
      </c>
      <c r="R49" s="41">
        <v>0.89999999999995595</v>
      </c>
      <c r="S49" s="41">
        <v>168.2</v>
      </c>
      <c r="T49" s="55"/>
    </row>
    <row r="50" spans="1:20" ht="21" customHeight="1" x14ac:dyDescent="0.25">
      <c r="A50" s="68">
        <v>40695</v>
      </c>
      <c r="B50" s="41">
        <v>475.6</v>
      </c>
      <c r="C50" s="41">
        <v>778.3</v>
      </c>
      <c r="D50" s="41">
        <v>-302.69999999999993</v>
      </c>
      <c r="E50" s="41">
        <v>245.7</v>
      </c>
      <c r="F50" s="41">
        <v>-20.5</v>
      </c>
      <c r="G50" s="56">
        <v>59.600000000000009</v>
      </c>
      <c r="H50" s="56">
        <v>-17.899999999999935</v>
      </c>
      <c r="I50" s="57" t="s">
        <v>71</v>
      </c>
      <c r="J50" s="41">
        <v>3</v>
      </c>
      <c r="K50" s="41">
        <v>0.7</v>
      </c>
      <c r="L50" s="41">
        <v>208.3</v>
      </c>
      <c r="M50" s="41">
        <v>-0.2</v>
      </c>
      <c r="N50" s="41">
        <v>0</v>
      </c>
      <c r="O50" s="41">
        <v>-353.5</v>
      </c>
      <c r="P50" s="41">
        <v>-23.8</v>
      </c>
      <c r="Q50" s="41">
        <v>204</v>
      </c>
      <c r="R50" s="41">
        <v>-333.5</v>
      </c>
      <c r="S50" s="41">
        <v>-318.60000000000002</v>
      </c>
      <c r="T50" s="55"/>
    </row>
    <row r="51" spans="1:20" ht="21" customHeight="1" x14ac:dyDescent="0.25">
      <c r="A51" s="68">
        <v>40787</v>
      </c>
      <c r="B51" s="41">
        <v>550.4</v>
      </c>
      <c r="C51" s="41">
        <v>956.7</v>
      </c>
      <c r="D51" s="41">
        <v>-406.30000000000007</v>
      </c>
      <c r="E51" s="41">
        <v>366.9</v>
      </c>
      <c r="F51" s="41">
        <v>-97.2</v>
      </c>
      <c r="G51" s="56">
        <v>52.900000000000006</v>
      </c>
      <c r="H51" s="56">
        <v>-83.700000000000074</v>
      </c>
      <c r="I51" s="57" t="s">
        <v>71</v>
      </c>
      <c r="J51" s="41">
        <v>2</v>
      </c>
      <c r="K51" s="41">
        <v>1.4</v>
      </c>
      <c r="L51" s="41">
        <v>175.5</v>
      </c>
      <c r="M51" s="41">
        <v>1.2</v>
      </c>
      <c r="N51" s="41">
        <v>-465</v>
      </c>
      <c r="O51" s="41">
        <v>-328</v>
      </c>
      <c r="P51" s="41">
        <v>20.6</v>
      </c>
      <c r="Q51" s="41">
        <v>138.6</v>
      </c>
      <c r="R51" s="41">
        <v>82.1</v>
      </c>
      <c r="S51" s="41">
        <v>163.80000000000001</v>
      </c>
      <c r="T51" s="55"/>
    </row>
    <row r="52" spans="1:20" ht="16.5" customHeight="1" x14ac:dyDescent="0.25">
      <c r="A52" s="73">
        <v>40878</v>
      </c>
      <c r="B52" s="74">
        <v>520.79999999999995</v>
      </c>
      <c r="C52" s="74">
        <v>934.1</v>
      </c>
      <c r="D52" s="74">
        <v>-413.30000000000007</v>
      </c>
      <c r="E52" s="74">
        <v>298.89999999999998</v>
      </c>
      <c r="F52" s="74">
        <v>-12.899999999999999</v>
      </c>
      <c r="G52" s="74">
        <v>68.2</v>
      </c>
      <c r="H52" s="74">
        <v>-59.100000000000094</v>
      </c>
      <c r="I52" s="75" t="s">
        <v>71</v>
      </c>
      <c r="J52" s="74">
        <v>4.5</v>
      </c>
      <c r="K52" s="74">
        <v>1.4</v>
      </c>
      <c r="L52" s="74">
        <v>109.1</v>
      </c>
      <c r="M52" s="74">
        <v>8.1999999999999993</v>
      </c>
      <c r="N52" s="74">
        <v>0</v>
      </c>
      <c r="O52" s="74">
        <v>73.099999999999994</v>
      </c>
      <c r="P52" s="74">
        <v>55.5</v>
      </c>
      <c r="Q52" s="74">
        <v>-106.1</v>
      </c>
      <c r="R52" s="74">
        <v>-188</v>
      </c>
      <c r="S52" s="74">
        <v>-133.4</v>
      </c>
    </row>
    <row r="53" spans="1:20" ht="17.25" customHeight="1" x14ac:dyDescent="0.25">
      <c r="A53" s="69">
        <v>40969</v>
      </c>
      <c r="B53" s="41">
        <v>534.4</v>
      </c>
      <c r="C53" s="41">
        <v>818.6</v>
      </c>
      <c r="D53" s="41">
        <v>-284.20000000000005</v>
      </c>
      <c r="E53" s="41">
        <v>228.59999999999997</v>
      </c>
      <c r="F53" s="41">
        <v>-46.300000000000004</v>
      </c>
      <c r="G53" s="56">
        <v>70.099999999999994</v>
      </c>
      <c r="H53" s="56">
        <v>-31.800000000000097</v>
      </c>
      <c r="I53" s="57" t="s">
        <v>71</v>
      </c>
      <c r="J53" s="41">
        <v>1.3</v>
      </c>
      <c r="K53" s="41">
        <v>0.8</v>
      </c>
      <c r="L53" s="41">
        <v>99.4</v>
      </c>
      <c r="M53" s="41">
        <v>14.1</v>
      </c>
      <c r="N53" s="41">
        <v>0</v>
      </c>
      <c r="O53" s="41">
        <v>34</v>
      </c>
      <c r="P53" s="41">
        <v>10</v>
      </c>
      <c r="Q53" s="41">
        <v>-8.4</v>
      </c>
      <c r="R53" s="41">
        <v>-68.90000000000002</v>
      </c>
      <c r="S53" s="41">
        <v>-38.4</v>
      </c>
      <c r="T53" s="55"/>
    </row>
    <row r="54" spans="1:20" ht="17.25" customHeight="1" x14ac:dyDescent="0.25">
      <c r="A54" s="68">
        <v>41061</v>
      </c>
      <c r="B54" s="41">
        <v>513.29999999999995</v>
      </c>
      <c r="C54" s="41">
        <v>887.5</v>
      </c>
      <c r="D54" s="41">
        <v>-374.20000000000005</v>
      </c>
      <c r="E54" s="41">
        <v>260</v>
      </c>
      <c r="F54" s="41">
        <v>-66.100000000000009</v>
      </c>
      <c r="G54" s="56">
        <v>103.10000000000001</v>
      </c>
      <c r="H54" s="56">
        <v>-77.20000000000006</v>
      </c>
      <c r="I54" s="57" t="s">
        <v>71</v>
      </c>
      <c r="J54" s="41">
        <v>2.2999999999999998</v>
      </c>
      <c r="K54" s="41">
        <v>1.2</v>
      </c>
      <c r="L54" s="41">
        <v>200.3</v>
      </c>
      <c r="M54" s="41">
        <v>17.899999999999999</v>
      </c>
      <c r="N54" s="41">
        <v>0</v>
      </c>
      <c r="O54" s="41">
        <v>18.899999999999999</v>
      </c>
      <c r="P54" s="41">
        <v>33.700000000000003</v>
      </c>
      <c r="Q54" s="41">
        <v>-18.899999999999999</v>
      </c>
      <c r="R54" s="41">
        <v>-214.90000000000003</v>
      </c>
      <c r="S54" s="41">
        <v>-140.1</v>
      </c>
      <c r="T54" s="55"/>
    </row>
    <row r="55" spans="1:20" ht="17.25" customHeight="1" x14ac:dyDescent="0.25">
      <c r="A55" s="68">
        <v>41153</v>
      </c>
      <c r="B55" s="41">
        <v>536.1</v>
      </c>
      <c r="C55" s="41">
        <v>895.7</v>
      </c>
      <c r="D55" s="41">
        <v>-359.6</v>
      </c>
      <c r="E55" s="41">
        <v>386.5</v>
      </c>
      <c r="F55" s="41">
        <v>-30.599999999999994</v>
      </c>
      <c r="G55" s="56">
        <v>107.30000000000001</v>
      </c>
      <c r="H55" s="56">
        <v>103.6</v>
      </c>
      <c r="I55" s="57" t="s">
        <v>71</v>
      </c>
      <c r="J55" s="41">
        <v>1.4</v>
      </c>
      <c r="K55" s="41">
        <v>1.3</v>
      </c>
      <c r="L55" s="41">
        <v>123.4</v>
      </c>
      <c r="M55" s="41">
        <v>11.2</v>
      </c>
      <c r="N55" s="41">
        <v>0</v>
      </c>
      <c r="O55" s="41">
        <v>-1.2</v>
      </c>
      <c r="P55" s="41">
        <v>25.7</v>
      </c>
      <c r="Q55" s="41">
        <v>118.3</v>
      </c>
      <c r="R55" s="41">
        <v>-19.500000000000014</v>
      </c>
      <c r="S55" s="41">
        <v>-124.5</v>
      </c>
      <c r="T55" s="55"/>
    </row>
    <row r="56" spans="1:20" ht="16.5" customHeight="1" x14ac:dyDescent="0.25">
      <c r="A56" s="73">
        <v>41244</v>
      </c>
      <c r="B56" s="74">
        <v>572.6</v>
      </c>
      <c r="C56" s="74">
        <v>932.7</v>
      </c>
      <c r="D56" s="74">
        <v>-360.1</v>
      </c>
      <c r="E56" s="74">
        <v>285.3</v>
      </c>
      <c r="F56" s="74">
        <v>-112.1</v>
      </c>
      <c r="G56" s="74">
        <v>97.6</v>
      </c>
      <c r="H56" s="74">
        <v>-89.300000000000011</v>
      </c>
      <c r="I56" s="75" t="s">
        <v>71</v>
      </c>
      <c r="J56" s="74">
        <v>2.1</v>
      </c>
      <c r="K56" s="74">
        <v>0.2</v>
      </c>
      <c r="L56" s="74">
        <v>250.6</v>
      </c>
      <c r="M56" s="74">
        <v>17.8</v>
      </c>
      <c r="N56" s="74">
        <v>0</v>
      </c>
      <c r="O56" s="74">
        <v>108.7</v>
      </c>
      <c r="P56" s="74">
        <v>82</v>
      </c>
      <c r="Q56" s="74">
        <v>30.6</v>
      </c>
      <c r="R56" s="74">
        <v>-175.29999999999998</v>
      </c>
      <c r="S56" s="74">
        <v>-88.1</v>
      </c>
    </row>
    <row r="57" spans="1:20" ht="16.5" customHeight="1" x14ac:dyDescent="0.25">
      <c r="A57" s="69">
        <v>41334</v>
      </c>
      <c r="B57" s="41">
        <v>420.2</v>
      </c>
      <c r="C57" s="41">
        <v>928</v>
      </c>
      <c r="D57" s="41">
        <v>-507.8</v>
      </c>
      <c r="E57" s="41">
        <v>251.10000000000002</v>
      </c>
      <c r="F57" s="41">
        <v>-70.800000000000011</v>
      </c>
      <c r="G57" s="41">
        <v>96.800000000000011</v>
      </c>
      <c r="H57" s="41">
        <v>-230.7</v>
      </c>
      <c r="I57" s="57" t="s">
        <v>71</v>
      </c>
      <c r="J57" s="41">
        <v>1.3</v>
      </c>
      <c r="K57" s="41">
        <v>5.8</v>
      </c>
      <c r="L57" s="41">
        <v>145.4</v>
      </c>
      <c r="M57" s="41">
        <v>27</v>
      </c>
      <c r="N57" s="41">
        <v>0</v>
      </c>
      <c r="O57" s="41">
        <v>-1.9</v>
      </c>
      <c r="P57" s="41">
        <v>188.2</v>
      </c>
      <c r="Q57" s="41">
        <v>-132.80000000000001</v>
      </c>
      <c r="R57" s="41">
        <v>-435.5</v>
      </c>
      <c r="S57" s="41">
        <v>-206.1</v>
      </c>
    </row>
    <row r="58" spans="1:20" ht="16.5" customHeight="1" x14ac:dyDescent="0.25">
      <c r="A58" s="68">
        <v>41426</v>
      </c>
      <c r="B58" s="41">
        <v>439.3</v>
      </c>
      <c r="C58" s="41">
        <v>997.4</v>
      </c>
      <c r="D58" s="41">
        <v>-558.09999999999991</v>
      </c>
      <c r="E58" s="41">
        <v>238.39999999999998</v>
      </c>
      <c r="F58" s="41">
        <v>-1.5</v>
      </c>
      <c r="G58" s="41">
        <v>88.1</v>
      </c>
      <c r="H58" s="41">
        <v>-233.09999999999994</v>
      </c>
      <c r="I58" s="57" t="s">
        <v>71</v>
      </c>
      <c r="J58" s="41">
        <v>2.2999999999999998</v>
      </c>
      <c r="K58" s="41">
        <v>1</v>
      </c>
      <c r="L58" s="41">
        <v>124.5</v>
      </c>
      <c r="M58" s="41">
        <v>174.2</v>
      </c>
      <c r="N58" s="41">
        <v>-9.8000000000000007</v>
      </c>
      <c r="O58" s="41">
        <v>-187.7</v>
      </c>
      <c r="P58" s="41">
        <v>166.3</v>
      </c>
      <c r="Q58" s="41">
        <v>229</v>
      </c>
      <c r="R58" s="41">
        <v>-64.5</v>
      </c>
      <c r="S58" s="41">
        <v>166.3</v>
      </c>
    </row>
    <row r="59" spans="1:20" ht="16.5" customHeight="1" x14ac:dyDescent="0.25">
      <c r="A59" s="68">
        <v>41518</v>
      </c>
      <c r="B59" s="41">
        <v>586.4</v>
      </c>
      <c r="C59" s="41">
        <v>1187.5999999999999</v>
      </c>
      <c r="D59" s="41">
        <v>-601.19999999999993</v>
      </c>
      <c r="E59" s="41">
        <v>387.9</v>
      </c>
      <c r="F59" s="41">
        <v>-50.499999999999993</v>
      </c>
      <c r="G59" s="41">
        <v>98.5</v>
      </c>
      <c r="H59" s="41">
        <v>-165.29999999999995</v>
      </c>
      <c r="I59" s="57" t="s">
        <v>71</v>
      </c>
      <c r="J59" s="41">
        <v>1</v>
      </c>
      <c r="K59" s="41">
        <v>0.9</v>
      </c>
      <c r="L59" s="41">
        <v>100.1</v>
      </c>
      <c r="M59" s="41">
        <v>-162.80000000000001</v>
      </c>
      <c r="N59" s="41">
        <v>0</v>
      </c>
      <c r="O59" s="41">
        <v>218.8</v>
      </c>
      <c r="P59" s="41">
        <v>51</v>
      </c>
      <c r="Q59" s="41">
        <v>72</v>
      </c>
      <c r="R59" s="41">
        <v>-22.199999999999989</v>
      </c>
      <c r="S59" s="41">
        <v>142.1</v>
      </c>
    </row>
    <row r="60" spans="1:20" ht="16.5" customHeight="1" x14ac:dyDescent="0.25">
      <c r="A60" s="73">
        <v>41609</v>
      </c>
      <c r="B60" s="74">
        <v>649.9</v>
      </c>
      <c r="C60" s="74">
        <v>1132.4000000000001</v>
      </c>
      <c r="D60" s="74">
        <v>-482.50000000000011</v>
      </c>
      <c r="E60" s="74">
        <v>283.5</v>
      </c>
      <c r="F60" s="74">
        <v>-28.1</v>
      </c>
      <c r="G60" s="74">
        <v>93.300000000000011</v>
      </c>
      <c r="H60" s="74">
        <v>-133.8000000000001</v>
      </c>
      <c r="I60" s="75" t="s">
        <v>71</v>
      </c>
      <c r="J60" s="74">
        <v>4.3</v>
      </c>
      <c r="K60" s="74">
        <v>0.4</v>
      </c>
      <c r="L60" s="74">
        <v>115.8</v>
      </c>
      <c r="M60" s="74">
        <v>4.5999999999999996</v>
      </c>
      <c r="N60" s="74">
        <v>0</v>
      </c>
      <c r="O60" s="74">
        <v>211.2</v>
      </c>
      <c r="P60" s="74">
        <v>150.80000000000001</v>
      </c>
      <c r="Q60" s="74">
        <v>-28.1</v>
      </c>
      <c r="R60" s="74">
        <v>-78.500000000000028</v>
      </c>
      <c r="S60" s="74">
        <v>51</v>
      </c>
    </row>
    <row r="61" spans="1:20" ht="16.5" customHeight="1" x14ac:dyDescent="0.25">
      <c r="A61" s="69">
        <v>41699</v>
      </c>
      <c r="B61" s="41">
        <v>402.2</v>
      </c>
      <c r="C61" s="41">
        <v>873</v>
      </c>
      <c r="D61" s="41">
        <v>-470.8</v>
      </c>
      <c r="E61" s="41">
        <v>251.6</v>
      </c>
      <c r="F61" s="41">
        <v>-69.900000000000006</v>
      </c>
      <c r="G61" s="41">
        <v>105.4</v>
      </c>
      <c r="H61" s="41">
        <v>-183.70000000000002</v>
      </c>
      <c r="I61" s="57" t="s">
        <v>71</v>
      </c>
      <c r="J61" s="41">
        <v>1.3</v>
      </c>
      <c r="K61" s="41">
        <v>71.2</v>
      </c>
      <c r="L61" s="41">
        <v>82.7</v>
      </c>
      <c r="M61" s="41">
        <v>4.9000000000000004</v>
      </c>
      <c r="N61" s="41">
        <v>0</v>
      </c>
      <c r="O61" s="41">
        <v>-122.3</v>
      </c>
      <c r="P61" s="41">
        <v>7.2</v>
      </c>
      <c r="Q61" s="41">
        <v>-163.1</v>
      </c>
      <c r="R61" s="41">
        <v>-299.2</v>
      </c>
      <c r="S61" s="41">
        <v>-116.8</v>
      </c>
    </row>
    <row r="62" spans="1:20" ht="16.5" customHeight="1" x14ac:dyDescent="0.25">
      <c r="A62" s="68">
        <v>41791</v>
      </c>
      <c r="B62" s="41">
        <v>550.29999999999995</v>
      </c>
      <c r="C62" s="41">
        <v>991.3</v>
      </c>
      <c r="D62" s="41">
        <v>-441</v>
      </c>
      <c r="E62" s="41">
        <v>273.39999999999998</v>
      </c>
      <c r="F62" s="41">
        <v>-107.00000000000001</v>
      </c>
      <c r="G62" s="41">
        <v>122.49999999999999</v>
      </c>
      <c r="H62" s="41">
        <v>-152.10000000000002</v>
      </c>
      <c r="I62" s="57" t="s">
        <v>71</v>
      </c>
      <c r="J62" s="41">
        <v>2.4</v>
      </c>
      <c r="K62" s="41">
        <v>-0.1</v>
      </c>
      <c r="L62" s="41">
        <v>188.2</v>
      </c>
      <c r="M62" s="41">
        <v>2.2999999999999998</v>
      </c>
      <c r="N62" s="41">
        <v>0</v>
      </c>
      <c r="O62" s="41">
        <v>-31.7</v>
      </c>
      <c r="P62" s="41">
        <v>36.200000000000003</v>
      </c>
      <c r="Q62" s="41">
        <v>-36.700000000000003</v>
      </c>
      <c r="R62" s="41">
        <v>-290.59999999999997</v>
      </c>
      <c r="S62" s="41">
        <v>-140.9</v>
      </c>
    </row>
    <row r="63" spans="1:20" ht="16.5" customHeight="1" x14ac:dyDescent="0.25">
      <c r="A63" s="68">
        <v>41883</v>
      </c>
      <c r="B63" s="41">
        <v>725</v>
      </c>
      <c r="C63" s="41">
        <v>1239.3</v>
      </c>
      <c r="D63" s="41">
        <v>-514.29999999999995</v>
      </c>
      <c r="E63" s="41">
        <v>400.80000000000007</v>
      </c>
      <c r="F63" s="41">
        <v>-127.7</v>
      </c>
      <c r="G63" s="41">
        <v>114.4</v>
      </c>
      <c r="H63" s="41">
        <v>-126.79999999999987</v>
      </c>
      <c r="I63" s="57" t="s">
        <v>71</v>
      </c>
      <c r="J63" s="41">
        <v>1.3</v>
      </c>
      <c r="K63" s="41">
        <v>1.3</v>
      </c>
      <c r="L63" s="41">
        <v>124.9</v>
      </c>
      <c r="M63" s="41">
        <v>2.8</v>
      </c>
      <c r="N63" s="41">
        <v>0</v>
      </c>
      <c r="O63" s="41">
        <v>-73</v>
      </c>
      <c r="P63" s="41">
        <v>120.7</v>
      </c>
      <c r="Q63" s="41">
        <v>62.6</v>
      </c>
      <c r="R63" s="41">
        <v>-251.9</v>
      </c>
      <c r="S63" s="41">
        <v>-126.4</v>
      </c>
    </row>
    <row r="64" spans="1:20" ht="16.5" customHeight="1" x14ac:dyDescent="0.25">
      <c r="A64" s="73">
        <v>41974</v>
      </c>
      <c r="B64" s="74">
        <v>602.1</v>
      </c>
      <c r="C64" s="74">
        <v>1117.8</v>
      </c>
      <c r="D64" s="74">
        <v>-515.69999999999993</v>
      </c>
      <c r="E64" s="74">
        <v>345</v>
      </c>
      <c r="F64" s="74">
        <v>-120.8</v>
      </c>
      <c r="G64" s="74">
        <v>114.8</v>
      </c>
      <c r="H64" s="74">
        <v>-176.69999999999993</v>
      </c>
      <c r="I64" s="75" t="s">
        <v>71</v>
      </c>
      <c r="J64" s="74">
        <v>3.2</v>
      </c>
      <c r="K64" s="74">
        <v>-0.1</v>
      </c>
      <c r="L64" s="74">
        <v>264.10000000000002</v>
      </c>
      <c r="M64" s="74">
        <v>10.5</v>
      </c>
      <c r="N64" s="74">
        <v>0</v>
      </c>
      <c r="O64" s="74">
        <v>-44.6</v>
      </c>
      <c r="P64" s="74">
        <v>15.7</v>
      </c>
      <c r="Q64" s="74">
        <v>65</v>
      </c>
      <c r="R64" s="74">
        <v>-249.00000000000006</v>
      </c>
      <c r="S64" s="74">
        <v>-75.5</v>
      </c>
    </row>
    <row r="65" spans="1:19" ht="16.5" customHeight="1" x14ac:dyDescent="0.25">
      <c r="A65" s="69">
        <v>42064</v>
      </c>
      <c r="B65" s="41">
        <v>451.8</v>
      </c>
      <c r="C65" s="41">
        <v>872.6</v>
      </c>
      <c r="D65" s="41">
        <v>-420.8</v>
      </c>
      <c r="E65" s="41">
        <v>270.09999999999997</v>
      </c>
      <c r="F65" s="41">
        <v>-66</v>
      </c>
      <c r="G65" s="41">
        <v>116</v>
      </c>
      <c r="H65" s="41">
        <v>-100.70000000000005</v>
      </c>
      <c r="I65" s="57" t="s">
        <v>71</v>
      </c>
      <c r="J65" s="41">
        <v>1.2</v>
      </c>
      <c r="K65" s="41">
        <v>-71</v>
      </c>
      <c r="L65" s="41">
        <v>141.9</v>
      </c>
      <c r="M65" s="41">
        <v>15.5</v>
      </c>
      <c r="N65" s="41">
        <v>-0.3</v>
      </c>
      <c r="O65" s="41">
        <v>62.1</v>
      </c>
      <c r="P65" s="41">
        <v>-81.900000000000006</v>
      </c>
      <c r="Q65" s="41">
        <v>-65.900000000000006</v>
      </c>
      <c r="R65" s="41">
        <v>-119</v>
      </c>
      <c r="S65" s="41">
        <v>-37.799999999999997</v>
      </c>
    </row>
    <row r="66" spans="1:19" ht="16.5" customHeight="1" x14ac:dyDescent="0.25">
      <c r="A66" s="68">
        <v>42156</v>
      </c>
      <c r="B66" s="41">
        <v>470.5</v>
      </c>
      <c r="C66" s="41">
        <v>867.7</v>
      </c>
      <c r="D66" s="41">
        <v>-397.20000000000005</v>
      </c>
      <c r="E66" s="41">
        <v>344.09999999999997</v>
      </c>
      <c r="F66" s="41">
        <v>-101.80000000000001</v>
      </c>
      <c r="G66" s="41">
        <v>126.7</v>
      </c>
      <c r="H66" s="41">
        <v>-28.200000000000088</v>
      </c>
      <c r="I66" s="57" t="s">
        <v>71</v>
      </c>
      <c r="J66" s="41">
        <v>1.8</v>
      </c>
      <c r="K66" s="41">
        <v>2.8</v>
      </c>
      <c r="L66" s="41">
        <v>210.10000000000002</v>
      </c>
      <c r="M66" s="41">
        <v>5.5</v>
      </c>
      <c r="N66" s="41">
        <v>0</v>
      </c>
      <c r="O66" s="41">
        <v>-185.9</v>
      </c>
      <c r="P66" s="41">
        <v>89</v>
      </c>
      <c r="Q66" s="41">
        <v>237</v>
      </c>
      <c r="R66" s="41">
        <v>-239.7</v>
      </c>
      <c r="S66" s="41">
        <v>-138.6</v>
      </c>
    </row>
    <row r="67" spans="1:19" ht="16.5" customHeight="1" x14ac:dyDescent="0.25">
      <c r="A67" s="68">
        <v>42248</v>
      </c>
      <c r="B67" s="41">
        <v>591.6</v>
      </c>
      <c r="C67" s="41">
        <v>1141</v>
      </c>
      <c r="D67" s="41">
        <v>-549.4</v>
      </c>
      <c r="E67" s="41">
        <v>450.7</v>
      </c>
      <c r="F67" s="41">
        <v>-139.6</v>
      </c>
      <c r="G67" s="41">
        <v>138.30000000000001</v>
      </c>
      <c r="H67" s="41">
        <v>-99.999999999999972</v>
      </c>
      <c r="I67" s="57" t="s">
        <v>71</v>
      </c>
      <c r="J67" s="41">
        <v>1</v>
      </c>
      <c r="K67" s="41">
        <v>-0.30000000000000004</v>
      </c>
      <c r="L67" s="41">
        <v>172.89999999999998</v>
      </c>
      <c r="M67" s="41">
        <v>36.799999999999997</v>
      </c>
      <c r="N67" s="41">
        <v>0</v>
      </c>
      <c r="O67" s="41">
        <v>383.1</v>
      </c>
      <c r="P67" s="41">
        <v>244.4</v>
      </c>
      <c r="Q67" s="41">
        <v>34.799999999999997</v>
      </c>
      <c r="R67" s="41">
        <v>37.100000000000037</v>
      </c>
      <c r="S67" s="41">
        <v>151.5</v>
      </c>
    </row>
    <row r="68" spans="1:19" ht="16.5" customHeight="1" x14ac:dyDescent="0.25">
      <c r="A68" s="73">
        <v>42339</v>
      </c>
      <c r="B68" s="74">
        <v>524.5</v>
      </c>
      <c r="C68" s="74">
        <v>1059.2</v>
      </c>
      <c r="D68" s="74">
        <v>-534.70000000000005</v>
      </c>
      <c r="E68" s="74">
        <v>384.99999999999994</v>
      </c>
      <c r="F68" s="74">
        <v>-123.30000000000003</v>
      </c>
      <c r="G68" s="74">
        <v>176.89999999999998</v>
      </c>
      <c r="H68" s="74">
        <v>-96.100000000000136</v>
      </c>
      <c r="I68" s="75" t="s">
        <v>71</v>
      </c>
      <c r="J68" s="74">
        <v>2.4</v>
      </c>
      <c r="K68" s="74">
        <v>-0.7</v>
      </c>
      <c r="L68" s="74">
        <v>119.5</v>
      </c>
      <c r="M68" s="74">
        <v>-24.1</v>
      </c>
      <c r="N68" s="74">
        <v>-153.80000000000001</v>
      </c>
      <c r="O68" s="74">
        <v>109</v>
      </c>
      <c r="P68" s="74">
        <v>119.9</v>
      </c>
      <c r="Q68" s="74">
        <v>-69.2</v>
      </c>
      <c r="R68" s="74">
        <v>-70.599999999999994</v>
      </c>
      <c r="S68" s="74">
        <v>-16.7</v>
      </c>
    </row>
    <row r="69" spans="1:19" ht="16.5" customHeight="1" x14ac:dyDescent="0.25">
      <c r="A69" s="69">
        <v>42430</v>
      </c>
      <c r="B69" s="41">
        <v>427.1</v>
      </c>
      <c r="C69" s="41">
        <v>795.5</v>
      </c>
      <c r="D69" s="41">
        <v>-368.4</v>
      </c>
      <c r="E69" s="41">
        <v>312.29999999999995</v>
      </c>
      <c r="F69" s="41">
        <v>-30.699999999999996</v>
      </c>
      <c r="G69" s="41">
        <v>143.80000000000001</v>
      </c>
      <c r="H69" s="41">
        <v>57</v>
      </c>
      <c r="I69" s="57" t="s">
        <v>71</v>
      </c>
      <c r="J69" s="41">
        <v>1.5</v>
      </c>
      <c r="K69" s="41">
        <v>0.7</v>
      </c>
      <c r="L69" s="41">
        <v>104.7</v>
      </c>
      <c r="M69" s="41">
        <v>1.2</v>
      </c>
      <c r="N69" s="41">
        <v>-29.7</v>
      </c>
      <c r="O69" s="41">
        <v>-216.2</v>
      </c>
      <c r="P69" s="41">
        <v>-261.2</v>
      </c>
      <c r="Q69" s="41">
        <v>85.8</v>
      </c>
      <c r="R69" s="41">
        <v>57.7</v>
      </c>
      <c r="S69" s="41">
        <v>0.79999999999999716</v>
      </c>
    </row>
    <row r="70" spans="1:19" ht="16.5" customHeight="1" x14ac:dyDescent="0.25">
      <c r="A70" s="68">
        <v>42522</v>
      </c>
      <c r="B70" s="41">
        <v>506.9</v>
      </c>
      <c r="C70" s="41">
        <v>1011</v>
      </c>
      <c r="D70" s="41">
        <v>-504.1</v>
      </c>
      <c r="E70" s="41">
        <v>357.1</v>
      </c>
      <c r="F70" s="41">
        <v>-180.39999999999998</v>
      </c>
      <c r="G70" s="41">
        <v>151.5</v>
      </c>
      <c r="H70" s="41">
        <v>-175.89999999999998</v>
      </c>
      <c r="I70" s="57" t="s">
        <v>71</v>
      </c>
      <c r="J70" s="41">
        <v>2.2999999999999998</v>
      </c>
      <c r="K70" s="41">
        <v>-37.1</v>
      </c>
      <c r="L70" s="41">
        <v>200.4</v>
      </c>
      <c r="M70" s="41">
        <v>2.2000000000000002</v>
      </c>
      <c r="N70" s="41">
        <v>-0.2</v>
      </c>
      <c r="O70" s="41">
        <v>32.799999999999997</v>
      </c>
      <c r="P70" s="41">
        <v>40.299999999999997</v>
      </c>
      <c r="Q70" s="41">
        <v>-33.6</v>
      </c>
      <c r="R70" s="41">
        <v>-276.2</v>
      </c>
      <c r="S70" s="41">
        <v>-102.6</v>
      </c>
    </row>
    <row r="71" spans="1:19" ht="16.5" customHeight="1" x14ac:dyDescent="0.25">
      <c r="A71" s="68">
        <v>42614</v>
      </c>
      <c r="B71" s="41">
        <v>590.5</v>
      </c>
      <c r="C71" s="41">
        <v>1184.5</v>
      </c>
      <c r="D71" s="41">
        <v>-594</v>
      </c>
      <c r="E71" s="41">
        <v>537.4</v>
      </c>
      <c r="F71" s="41">
        <v>-241.89999999999998</v>
      </c>
      <c r="G71" s="41">
        <v>155.69999999999999</v>
      </c>
      <c r="H71" s="41">
        <v>-142.80000000000001</v>
      </c>
      <c r="I71" s="57" t="s">
        <v>71</v>
      </c>
      <c r="J71" s="41">
        <v>1.6</v>
      </c>
      <c r="K71" s="41">
        <v>0.6</v>
      </c>
      <c r="L71" s="41">
        <v>280.3</v>
      </c>
      <c r="M71" s="41">
        <v>37</v>
      </c>
      <c r="N71" s="41">
        <v>0</v>
      </c>
      <c r="O71" s="41">
        <v>-103.3</v>
      </c>
      <c r="P71" s="41">
        <v>-80.099999999999994</v>
      </c>
      <c r="Q71" s="41">
        <v>-67.5</v>
      </c>
      <c r="R71" s="41">
        <v>-333.4</v>
      </c>
      <c r="S71" s="41">
        <v>-192.2</v>
      </c>
    </row>
    <row r="72" spans="1:19" ht="16.5" customHeight="1" x14ac:dyDescent="0.25">
      <c r="A72" s="73">
        <v>42705</v>
      </c>
      <c r="B72" s="74">
        <v>417.9</v>
      </c>
      <c r="C72" s="74">
        <v>1037.5999999999999</v>
      </c>
      <c r="D72" s="74">
        <v>-619.69999999999993</v>
      </c>
      <c r="E72" s="74">
        <v>450.33</v>
      </c>
      <c r="F72" s="74">
        <v>-116.7</v>
      </c>
      <c r="G72" s="74">
        <v>144.9</v>
      </c>
      <c r="H72" s="74">
        <v>-141.16999999999993</v>
      </c>
      <c r="I72" s="75" t="s">
        <v>71</v>
      </c>
      <c r="J72" s="74">
        <v>3.6</v>
      </c>
      <c r="K72" s="74">
        <v>1.4</v>
      </c>
      <c r="L72" s="74">
        <v>231.2</v>
      </c>
      <c r="M72" s="74">
        <v>-8.6999999999999993</v>
      </c>
      <c r="N72" s="74">
        <v>0</v>
      </c>
      <c r="O72" s="74">
        <v>180.8</v>
      </c>
      <c r="P72" s="74">
        <v>48.8</v>
      </c>
      <c r="Q72" s="74">
        <v>23.6</v>
      </c>
      <c r="R72" s="74">
        <v>-82.899999999999977</v>
      </c>
      <c r="S72" s="74">
        <v>54.7</v>
      </c>
    </row>
    <row r="73" spans="1:19" ht="16.5" customHeight="1" x14ac:dyDescent="0.25">
      <c r="A73" s="69">
        <v>42795</v>
      </c>
      <c r="B73" s="41">
        <v>403.5</v>
      </c>
      <c r="C73" s="41">
        <v>975.1</v>
      </c>
      <c r="D73" s="41">
        <v>-571.6</v>
      </c>
      <c r="E73" s="41">
        <v>289</v>
      </c>
      <c r="F73" s="41">
        <v>-183.8</v>
      </c>
      <c r="G73" s="41">
        <v>145.9</v>
      </c>
      <c r="H73" s="41">
        <v>-320.5</v>
      </c>
      <c r="I73" s="57" t="s">
        <v>71</v>
      </c>
      <c r="J73" s="41">
        <v>1.7</v>
      </c>
      <c r="K73" s="41">
        <v>0.2</v>
      </c>
      <c r="L73" s="41">
        <v>171</v>
      </c>
      <c r="M73" s="41">
        <v>46</v>
      </c>
      <c r="N73" s="41">
        <v>0</v>
      </c>
      <c r="O73" s="41">
        <v>-75.599999999999994</v>
      </c>
      <c r="P73" s="41">
        <v>215.7</v>
      </c>
      <c r="Q73" s="41">
        <v>58</v>
      </c>
      <c r="R73" s="41">
        <v>-358.09999999999997</v>
      </c>
      <c r="S73" s="41">
        <v>-39.299999999999955</v>
      </c>
    </row>
    <row r="74" spans="1:19" ht="16.5" customHeight="1" x14ac:dyDescent="0.25">
      <c r="A74" s="68">
        <v>42887</v>
      </c>
      <c r="B74" s="41">
        <v>516</v>
      </c>
      <c r="C74" s="41">
        <v>992.5</v>
      </c>
      <c r="D74" s="41">
        <v>-476.5</v>
      </c>
      <c r="E74" s="41">
        <v>424.29999999999995</v>
      </c>
      <c r="F74" s="41">
        <v>-201</v>
      </c>
      <c r="G74" s="41">
        <v>187.70000000000002</v>
      </c>
      <c r="H74" s="41">
        <v>-65.500000000000028</v>
      </c>
      <c r="I74" s="57" t="s">
        <v>71</v>
      </c>
      <c r="J74" s="41">
        <v>2.5</v>
      </c>
      <c r="K74" s="41">
        <v>-0.2</v>
      </c>
      <c r="L74" s="41">
        <v>126.99999999999997</v>
      </c>
      <c r="M74" s="41">
        <v>4.5999999999999996</v>
      </c>
      <c r="N74" s="41">
        <v>0</v>
      </c>
      <c r="O74" s="41">
        <v>-151.9</v>
      </c>
      <c r="P74" s="41">
        <v>234.60000000000002</v>
      </c>
      <c r="Q74" s="41">
        <v>304.10000000000002</v>
      </c>
      <c r="R74" s="41">
        <v>-204.99999999999994</v>
      </c>
      <c r="S74" s="41">
        <v>-141.99999999999991</v>
      </c>
    </row>
    <row r="75" spans="1:19" ht="16.5" customHeight="1" x14ac:dyDescent="0.25">
      <c r="A75" s="68">
        <v>42979</v>
      </c>
      <c r="B75" s="41">
        <v>623.79999999999995</v>
      </c>
      <c r="C75" s="41">
        <v>1106.5</v>
      </c>
      <c r="D75" s="41">
        <v>-482.70000000000005</v>
      </c>
      <c r="E75" s="41">
        <v>563.20000000000005</v>
      </c>
      <c r="F75" s="41">
        <v>-271.39999999999998</v>
      </c>
      <c r="G75" s="41">
        <v>178.5</v>
      </c>
      <c r="H75" s="41">
        <v>-12.399999999999977</v>
      </c>
      <c r="I75" s="57" t="s">
        <v>71</v>
      </c>
      <c r="J75" s="41">
        <v>1.7</v>
      </c>
      <c r="K75" s="41">
        <v>0</v>
      </c>
      <c r="L75" s="41">
        <v>308.5</v>
      </c>
      <c r="M75" s="41">
        <v>36</v>
      </c>
      <c r="N75" s="41">
        <v>0</v>
      </c>
      <c r="O75" s="41">
        <v>131.69999999999999</v>
      </c>
      <c r="P75" s="41">
        <v>-54.9</v>
      </c>
      <c r="Q75" s="41">
        <v>123.7</v>
      </c>
      <c r="R75" s="41">
        <v>37.799999999999997</v>
      </c>
      <c r="S75" s="41">
        <v>48.499999999999972</v>
      </c>
    </row>
    <row r="76" spans="1:19" ht="16.5" customHeight="1" x14ac:dyDescent="0.25">
      <c r="A76" s="73">
        <v>43070</v>
      </c>
      <c r="B76" s="74">
        <v>490.4</v>
      </c>
      <c r="C76" s="74">
        <v>1217.9000000000001</v>
      </c>
      <c r="D76" s="74">
        <v>-727.50000000000011</v>
      </c>
      <c r="E76" s="74">
        <v>433.1</v>
      </c>
      <c r="F76" s="74">
        <v>-218.3</v>
      </c>
      <c r="G76" s="74">
        <v>167.70000000000002</v>
      </c>
      <c r="H76" s="74">
        <v>-345</v>
      </c>
      <c r="I76" s="75" t="s">
        <v>71</v>
      </c>
      <c r="J76" s="74">
        <v>3.2</v>
      </c>
      <c r="K76" s="74">
        <v>-3.4</v>
      </c>
      <c r="L76" s="74">
        <v>191.7</v>
      </c>
      <c r="M76" s="74">
        <v>0.8</v>
      </c>
      <c r="N76" s="74">
        <v>0</v>
      </c>
      <c r="O76" s="74">
        <v>208.4</v>
      </c>
      <c r="P76" s="74">
        <v>53.9</v>
      </c>
      <c r="Q76" s="74">
        <v>-137.9</v>
      </c>
      <c r="R76" s="74">
        <v>-177.7</v>
      </c>
      <c r="S76" s="74">
        <v>164.10000000000014</v>
      </c>
    </row>
    <row r="77" spans="1:19" ht="16.5" customHeight="1" x14ac:dyDescent="0.25">
      <c r="A77" s="69">
        <v>43160</v>
      </c>
      <c r="B77" s="41">
        <v>459.5</v>
      </c>
      <c r="C77" s="41">
        <v>1127.5999999999999</v>
      </c>
      <c r="D77" s="41">
        <v>-668.09999999999991</v>
      </c>
      <c r="E77" s="41">
        <v>371.2</v>
      </c>
      <c r="F77" s="41">
        <v>-147.89999999999998</v>
      </c>
      <c r="G77" s="41">
        <v>181.39999999999998</v>
      </c>
      <c r="H77" s="41">
        <v>-260.49999999999989</v>
      </c>
      <c r="I77" s="57" t="s">
        <v>71</v>
      </c>
      <c r="J77" s="41">
        <v>2.8</v>
      </c>
      <c r="K77" s="41">
        <v>-1.8</v>
      </c>
      <c r="L77" s="41">
        <v>184.8</v>
      </c>
      <c r="M77" s="41">
        <v>59.6</v>
      </c>
      <c r="N77" s="41">
        <v>0</v>
      </c>
      <c r="O77" s="41">
        <v>-85.4</v>
      </c>
      <c r="P77" s="41">
        <v>-23.4</v>
      </c>
      <c r="Q77" s="41">
        <v>-114.4</v>
      </c>
      <c r="R77" s="41">
        <v>-303.40000000000003</v>
      </c>
      <c r="S77" s="41">
        <v>-45.8</v>
      </c>
    </row>
    <row r="78" spans="1:19" ht="16.5" customHeight="1" x14ac:dyDescent="0.25">
      <c r="A78" s="68">
        <v>43252</v>
      </c>
      <c r="B78" s="41">
        <v>518.4</v>
      </c>
      <c r="C78" s="41">
        <v>1155.5999999999999</v>
      </c>
      <c r="D78" s="41">
        <v>-637.19999999999993</v>
      </c>
      <c r="E78" s="41">
        <v>453.20000000000005</v>
      </c>
      <c r="F78" s="41">
        <v>-155</v>
      </c>
      <c r="G78" s="41">
        <v>149.06</v>
      </c>
      <c r="H78" s="41">
        <v>-186.7999999999999</v>
      </c>
      <c r="I78" s="57" t="s">
        <v>71</v>
      </c>
      <c r="J78" s="41">
        <v>2.8</v>
      </c>
      <c r="K78" s="41">
        <v>0</v>
      </c>
      <c r="L78" s="41">
        <v>187.4</v>
      </c>
      <c r="M78" s="41">
        <v>8.8000000000000007</v>
      </c>
      <c r="N78" s="41">
        <v>20.399999999999999</v>
      </c>
      <c r="O78" s="41">
        <v>-285.7</v>
      </c>
      <c r="P78" s="41">
        <v>87.6</v>
      </c>
      <c r="Q78" s="41">
        <v>-20.7</v>
      </c>
      <c r="R78" s="41">
        <v>-593</v>
      </c>
      <c r="S78" s="41">
        <v>-405.86000000000013</v>
      </c>
    </row>
    <row r="79" spans="1:19" ht="16.5" customHeight="1" x14ac:dyDescent="0.25">
      <c r="A79" s="68">
        <v>43344</v>
      </c>
      <c r="B79" s="41">
        <v>577.1</v>
      </c>
      <c r="C79" s="41">
        <v>1262.7</v>
      </c>
      <c r="D79" s="41">
        <v>-685.6</v>
      </c>
      <c r="E79" s="41">
        <v>631.79999999999995</v>
      </c>
      <c r="F79" s="41">
        <v>-189.2</v>
      </c>
      <c r="G79" s="41">
        <v>167.8</v>
      </c>
      <c r="H79" s="41">
        <v>-71.600000000000051</v>
      </c>
      <c r="I79" s="57" t="s">
        <v>71</v>
      </c>
      <c r="J79" s="41">
        <v>1.4</v>
      </c>
      <c r="K79" s="41">
        <v>-7.8</v>
      </c>
      <c r="L79" s="41">
        <v>254.7</v>
      </c>
      <c r="M79" s="41">
        <v>42.7</v>
      </c>
      <c r="N79" s="41">
        <v>0</v>
      </c>
      <c r="O79" s="41">
        <v>-75.8</v>
      </c>
      <c r="P79" s="41">
        <v>-79.3</v>
      </c>
      <c r="Q79" s="41">
        <v>-25.2</v>
      </c>
      <c r="R79" s="41">
        <v>-241.5</v>
      </c>
      <c r="S79" s="41">
        <v>-171.3</v>
      </c>
    </row>
    <row r="80" spans="1:19" ht="16.5" customHeight="1" x14ac:dyDescent="0.25">
      <c r="A80" s="73">
        <v>43435</v>
      </c>
      <c r="B80" s="74">
        <v>560.4</v>
      </c>
      <c r="C80" s="74">
        <v>1390.1</v>
      </c>
      <c r="D80" s="74">
        <v>-829.69999999999993</v>
      </c>
      <c r="E80" s="74">
        <v>477.79999999999995</v>
      </c>
      <c r="F80" s="74">
        <v>-259</v>
      </c>
      <c r="G80" s="74">
        <v>158.80000000000001</v>
      </c>
      <c r="H80" s="74">
        <v>-448.2</v>
      </c>
      <c r="I80" s="75" t="s">
        <v>71</v>
      </c>
      <c r="J80" s="74">
        <v>3.4</v>
      </c>
      <c r="K80" s="74">
        <v>2</v>
      </c>
      <c r="L80" s="74">
        <v>356.3</v>
      </c>
      <c r="M80" s="74">
        <v>2</v>
      </c>
      <c r="N80" s="74">
        <v>20.9</v>
      </c>
      <c r="O80" s="74">
        <v>-7.9</v>
      </c>
      <c r="P80" s="74">
        <v>43.8</v>
      </c>
      <c r="Q80" s="74">
        <v>-103.5</v>
      </c>
      <c r="R80" s="74">
        <v>-528.4</v>
      </c>
      <c r="S80" s="74">
        <v>-83.6</v>
      </c>
    </row>
    <row r="81" spans="1:19" ht="16.5" customHeight="1" x14ac:dyDescent="0.25">
      <c r="A81" s="69">
        <v>43525</v>
      </c>
      <c r="B81" s="41">
        <v>537.20000000000005</v>
      </c>
      <c r="C81" s="41">
        <v>1164.0999999999999</v>
      </c>
      <c r="D81" s="41">
        <v>-626.89999999999986</v>
      </c>
      <c r="E81" s="41">
        <v>295.39999999999998</v>
      </c>
      <c r="F81" s="41">
        <v>-291.29999999999995</v>
      </c>
      <c r="G81" s="41">
        <v>161.69999999999999</v>
      </c>
      <c r="H81" s="41">
        <v>-456.99999999999983</v>
      </c>
      <c r="I81" s="57" t="s">
        <v>71</v>
      </c>
      <c r="J81" s="41">
        <v>1.4</v>
      </c>
      <c r="K81" s="41">
        <v>-5.5</v>
      </c>
      <c r="L81" s="41">
        <v>293.10000000000002</v>
      </c>
      <c r="M81" s="41">
        <v>3.5</v>
      </c>
      <c r="N81" s="41">
        <v>31.1</v>
      </c>
      <c r="O81" s="41">
        <v>224.6</v>
      </c>
      <c r="P81" s="41">
        <v>105.29999999999997</v>
      </c>
      <c r="Q81" s="41">
        <v>-95.299999999999955</v>
      </c>
      <c r="R81" s="41">
        <v>-302.2</v>
      </c>
      <c r="S81" s="41">
        <v>153.4</v>
      </c>
    </row>
    <row r="82" spans="1:19" ht="16.5" customHeight="1" x14ac:dyDescent="0.25">
      <c r="A82" s="68">
        <v>43617</v>
      </c>
      <c r="B82" s="41">
        <v>494.1</v>
      </c>
      <c r="C82" s="41">
        <v>1104.5</v>
      </c>
      <c r="D82" s="41">
        <v>-610.4</v>
      </c>
      <c r="E82" s="41">
        <v>508.09999999999997</v>
      </c>
      <c r="F82" s="41">
        <v>-307.3</v>
      </c>
      <c r="G82" s="41">
        <v>187.20000000000002</v>
      </c>
      <c r="H82" s="41">
        <v>-218.20000000000002</v>
      </c>
      <c r="I82" s="57" t="s">
        <v>71</v>
      </c>
      <c r="J82" s="41">
        <v>1.8</v>
      </c>
      <c r="K82" s="41">
        <v>-75.8</v>
      </c>
      <c r="L82" s="41">
        <v>166.3</v>
      </c>
      <c r="M82" s="41">
        <v>40.200000000000003</v>
      </c>
      <c r="N82" s="41">
        <v>0.1</v>
      </c>
      <c r="O82" s="41">
        <v>-83.4</v>
      </c>
      <c r="P82" s="41">
        <v>-147.50000000000003</v>
      </c>
      <c r="Q82" s="41">
        <v>46.1</v>
      </c>
      <c r="R82" s="41">
        <v>-91.800000000000011</v>
      </c>
      <c r="S82" s="41">
        <v>124.6</v>
      </c>
    </row>
    <row r="83" spans="1:19" ht="16.5" customHeight="1" x14ac:dyDescent="0.25">
      <c r="A83" s="68">
        <v>43709</v>
      </c>
      <c r="B83" s="41">
        <v>676.1</v>
      </c>
      <c r="C83" s="41">
        <v>1201</v>
      </c>
      <c r="D83" s="41">
        <v>-524.9</v>
      </c>
      <c r="E83" s="41">
        <v>583</v>
      </c>
      <c r="F83" s="41">
        <v>-230.4</v>
      </c>
      <c r="G83" s="41">
        <v>175</v>
      </c>
      <c r="H83" s="41">
        <v>7.6000000000000227</v>
      </c>
      <c r="I83" s="57" t="s">
        <v>71</v>
      </c>
      <c r="J83" s="41">
        <v>1.3</v>
      </c>
      <c r="K83" s="41">
        <v>2.9</v>
      </c>
      <c r="L83" s="41">
        <v>113.6</v>
      </c>
      <c r="M83" s="41">
        <v>12.1</v>
      </c>
      <c r="N83" s="41">
        <v>0</v>
      </c>
      <c r="O83" s="41">
        <v>-86.500000000000043</v>
      </c>
      <c r="P83" s="41">
        <v>-4.4000000000000004</v>
      </c>
      <c r="Q83" s="41">
        <v>180.59999999999991</v>
      </c>
      <c r="R83" s="41">
        <v>-0.10000000000013642</v>
      </c>
      <c r="S83" s="41">
        <v>-9</v>
      </c>
    </row>
    <row r="84" spans="1:19" ht="16.5" customHeight="1" x14ac:dyDescent="0.25">
      <c r="A84" s="73">
        <v>43800</v>
      </c>
      <c r="B84" s="74">
        <v>520.29999999999995</v>
      </c>
      <c r="C84" s="74">
        <v>1753.9</v>
      </c>
      <c r="D84" s="74">
        <v>-1233.6000000000001</v>
      </c>
      <c r="E84" s="74">
        <v>386.1</v>
      </c>
      <c r="F84" s="74">
        <v>-144.69999999999999</v>
      </c>
      <c r="G84" s="74">
        <v>174.70000000000002</v>
      </c>
      <c r="H84" s="74">
        <v>-812.1</v>
      </c>
      <c r="I84" s="75" t="s">
        <v>71</v>
      </c>
      <c r="J84" s="74">
        <v>2.4</v>
      </c>
      <c r="K84" s="74">
        <v>0.6</v>
      </c>
      <c r="L84" s="74">
        <v>120.49999999999999</v>
      </c>
      <c r="M84" s="74">
        <v>-8.1999999999999993</v>
      </c>
      <c r="N84" s="74">
        <v>53.9</v>
      </c>
      <c r="O84" s="74">
        <v>2.8</v>
      </c>
      <c r="P84" s="74">
        <v>698</v>
      </c>
      <c r="Q84" s="74">
        <v>71.5</v>
      </c>
      <c r="R84" s="74">
        <v>-805.7</v>
      </c>
      <c r="S84" s="74">
        <v>4</v>
      </c>
    </row>
    <row r="85" spans="1:19" ht="16.5" customHeight="1" x14ac:dyDescent="0.25">
      <c r="A85" s="69">
        <v>43891</v>
      </c>
      <c r="B85" s="41">
        <v>434</v>
      </c>
      <c r="C85" s="41">
        <v>977.8</v>
      </c>
      <c r="D85" s="41">
        <v>-543.79999999999995</v>
      </c>
      <c r="E85" s="41">
        <v>211.79999999999995</v>
      </c>
      <c r="F85" s="41">
        <v>-183.2</v>
      </c>
      <c r="G85" s="41">
        <v>160.80000000000001</v>
      </c>
      <c r="H85" s="41">
        <v>-354.40000000000003</v>
      </c>
      <c r="I85" s="57" t="s">
        <v>71</v>
      </c>
      <c r="J85" s="41">
        <v>2</v>
      </c>
      <c r="K85" s="41">
        <v>0</v>
      </c>
      <c r="L85" s="41">
        <v>164.4</v>
      </c>
      <c r="M85" s="41">
        <v>64.900000000000006</v>
      </c>
      <c r="N85" s="41">
        <v>-6.8</v>
      </c>
      <c r="O85" s="41">
        <v>158.4</v>
      </c>
      <c r="P85" s="41">
        <v>-50.39999999999997</v>
      </c>
      <c r="Q85" s="41">
        <v>-45.9</v>
      </c>
      <c r="R85" s="41">
        <v>70.199999999999989</v>
      </c>
      <c r="S85" s="41">
        <v>422.59999999999997</v>
      </c>
    </row>
    <row r="86" spans="1:19" ht="16.5" customHeight="1" x14ac:dyDescent="0.25">
      <c r="A86" s="68">
        <v>43983</v>
      </c>
      <c r="B86" s="41">
        <v>370.2</v>
      </c>
      <c r="C86" s="41">
        <v>747.4</v>
      </c>
      <c r="D86" s="41">
        <v>-377.2</v>
      </c>
      <c r="E86" s="41">
        <v>-143.69999999999999</v>
      </c>
      <c r="F86" s="41">
        <v>-114.4</v>
      </c>
      <c r="G86" s="41">
        <v>223.5</v>
      </c>
      <c r="H86" s="41">
        <v>-411.79999999999995</v>
      </c>
      <c r="I86" s="57" t="s">
        <v>71</v>
      </c>
      <c r="J86" s="41">
        <v>2.6</v>
      </c>
      <c r="K86" s="41">
        <v>24</v>
      </c>
      <c r="L86" s="41">
        <v>152.4</v>
      </c>
      <c r="M86" s="41">
        <v>-20.399999999999999</v>
      </c>
      <c r="N86" s="41">
        <v>0</v>
      </c>
      <c r="O86" s="41">
        <v>-78.400000000000034</v>
      </c>
      <c r="P86" s="41">
        <v>194.40000000000003</v>
      </c>
      <c r="Q86" s="41">
        <v>-14</v>
      </c>
      <c r="R86" s="41">
        <v>-435.60000000000008</v>
      </c>
      <c r="S86" s="41">
        <v>-26.400000000000148</v>
      </c>
    </row>
    <row r="87" spans="1:19" ht="16.5" customHeight="1" x14ac:dyDescent="0.25">
      <c r="A87" s="68">
        <v>44075</v>
      </c>
      <c r="B87" s="41">
        <v>524.79999999999995</v>
      </c>
      <c r="C87" s="41">
        <v>716.7</v>
      </c>
      <c r="D87" s="41">
        <v>-191.90000000000009</v>
      </c>
      <c r="E87" s="41">
        <v>-128.50000000000003</v>
      </c>
      <c r="F87" s="41">
        <v>-150.37777777777777</v>
      </c>
      <c r="G87" s="41">
        <v>241.20000000000002</v>
      </c>
      <c r="H87" s="41">
        <v>-229.57777777777781</v>
      </c>
      <c r="I87" s="57" t="s">
        <v>71</v>
      </c>
      <c r="J87" s="41">
        <v>1.3</v>
      </c>
      <c r="K87" s="41">
        <v>-3.7</v>
      </c>
      <c r="L87" s="41">
        <v>124.6</v>
      </c>
      <c r="M87" s="41">
        <v>3.5</v>
      </c>
      <c r="N87" s="41">
        <v>-321.89999999999998</v>
      </c>
      <c r="O87" s="41">
        <v>-228.69999999999996</v>
      </c>
      <c r="P87" s="41">
        <v>395.1</v>
      </c>
      <c r="Q87" s="41">
        <v>150.7000000000001</v>
      </c>
      <c r="R87" s="41">
        <v>-275.99999999999983</v>
      </c>
      <c r="S87" s="41">
        <v>-47.722222222222001</v>
      </c>
    </row>
    <row r="88" spans="1:19" ht="16.5" customHeight="1" x14ac:dyDescent="0.25">
      <c r="A88" s="73">
        <v>44166</v>
      </c>
      <c r="B88" s="74">
        <v>446.4</v>
      </c>
      <c r="C88" s="74">
        <v>755.3</v>
      </c>
      <c r="D88" s="74">
        <v>-308.89999999999998</v>
      </c>
      <c r="E88" s="74">
        <v>-121.69999999999999</v>
      </c>
      <c r="F88" s="74">
        <v>-161.60000000000002</v>
      </c>
      <c r="G88" s="74">
        <v>269.90000000000003</v>
      </c>
      <c r="H88" s="74">
        <v>-322.3</v>
      </c>
      <c r="I88" s="75" t="s">
        <v>71</v>
      </c>
      <c r="J88" s="74">
        <v>1.8</v>
      </c>
      <c r="K88" s="74">
        <v>9.3000000000000007</v>
      </c>
      <c r="L88" s="74">
        <v>80.5</v>
      </c>
      <c r="M88" s="74">
        <v>8.1</v>
      </c>
      <c r="N88" s="74">
        <v>0</v>
      </c>
      <c r="O88" s="74">
        <v>7</v>
      </c>
      <c r="P88" s="74">
        <v>-35.599999999999994</v>
      </c>
      <c r="Q88" s="74">
        <v>-128.70000000000005</v>
      </c>
      <c r="R88" s="74">
        <v>-149.20000000000005</v>
      </c>
      <c r="S88" s="74">
        <v>171.2999999999999</v>
      </c>
    </row>
    <row r="89" spans="1:19" ht="16.5" customHeight="1" x14ac:dyDescent="0.25">
      <c r="A89" s="69">
        <v>44256</v>
      </c>
      <c r="B89" s="41">
        <v>397.1</v>
      </c>
      <c r="C89" s="41">
        <v>824.5</v>
      </c>
      <c r="D89" s="41">
        <v>-427.4</v>
      </c>
      <c r="E89" s="41">
        <v>-91.300000000000011</v>
      </c>
      <c r="F89" s="41">
        <v>-145.89999999999998</v>
      </c>
      <c r="G89" s="41">
        <v>186.95925925925926</v>
      </c>
      <c r="H89" s="41">
        <v>-477.64074074074074</v>
      </c>
      <c r="I89" s="57" t="s">
        <v>71</v>
      </c>
      <c r="J89" s="41">
        <v>1.4</v>
      </c>
      <c r="K89" s="41">
        <v>23.7</v>
      </c>
      <c r="L89" s="41">
        <v>132.69999999999999</v>
      </c>
      <c r="M89" s="41">
        <v>3.1</v>
      </c>
      <c r="N89" s="41">
        <v>0</v>
      </c>
      <c r="O89" s="41">
        <v>-9.6</v>
      </c>
      <c r="P89" s="41">
        <v>232.2</v>
      </c>
      <c r="Q89" s="41">
        <v>185.9</v>
      </c>
      <c r="R89" s="41">
        <v>-161.79999999999998</v>
      </c>
      <c r="S89" s="41">
        <v>-341.80788849274074</v>
      </c>
    </row>
    <row r="90" spans="1:19" ht="16.5" customHeight="1" x14ac:dyDescent="0.25">
      <c r="A90" s="68">
        <v>44348</v>
      </c>
      <c r="B90" s="41">
        <v>422.7</v>
      </c>
      <c r="C90" s="41">
        <v>801.6</v>
      </c>
      <c r="D90" s="41">
        <v>-378.90000000000003</v>
      </c>
      <c r="E90" s="41">
        <v>-113.80000000000001</v>
      </c>
      <c r="F90" s="41">
        <v>-125.69999999999999</v>
      </c>
      <c r="G90" s="41">
        <v>549.19999999999993</v>
      </c>
      <c r="H90" s="41">
        <v>-69.200000000000159</v>
      </c>
      <c r="I90" s="57" t="s">
        <v>71</v>
      </c>
      <c r="J90" s="41">
        <v>1.9</v>
      </c>
      <c r="K90" s="41">
        <v>12.6</v>
      </c>
      <c r="L90" s="41">
        <v>526.20000000000005</v>
      </c>
      <c r="M90" s="41">
        <v>12.3</v>
      </c>
      <c r="N90" s="41">
        <v>0</v>
      </c>
      <c r="O90" s="41">
        <v>41.2</v>
      </c>
      <c r="P90" s="41">
        <v>342.9</v>
      </c>
      <c r="Q90" s="41">
        <v>801.4</v>
      </c>
      <c r="R90" s="41">
        <v>-1.6000000000000227</v>
      </c>
      <c r="S90" s="41">
        <v>-78.999819426000073</v>
      </c>
    </row>
    <row r="91" spans="1:19" ht="16.5" customHeight="1" x14ac:dyDescent="0.25">
      <c r="A91" s="68">
        <v>44440</v>
      </c>
      <c r="B91" s="41">
        <v>464.4</v>
      </c>
      <c r="C91" s="41">
        <v>939.6</v>
      </c>
      <c r="D91" s="41">
        <v>-475.20000000000005</v>
      </c>
      <c r="E91" s="41">
        <v>-153.90000000000003</v>
      </c>
      <c r="F91" s="41">
        <v>-103</v>
      </c>
      <c r="G91" s="41">
        <v>241.89999999999998</v>
      </c>
      <c r="H91" s="41">
        <v>-490.20000000000016</v>
      </c>
      <c r="I91" s="57" t="s">
        <v>71</v>
      </c>
      <c r="J91" s="41">
        <v>1.4</v>
      </c>
      <c r="K91" s="41">
        <v>38.5</v>
      </c>
      <c r="L91" s="41">
        <v>132.19999999999999</v>
      </c>
      <c r="M91" s="41">
        <v>19.100000000000001</v>
      </c>
      <c r="N91" s="41">
        <v>0</v>
      </c>
      <c r="O91" s="41">
        <v>6</v>
      </c>
      <c r="P91" s="41">
        <v>334.3</v>
      </c>
      <c r="Q91" s="41">
        <v>10.4</v>
      </c>
      <c r="R91" s="41">
        <v>-392.5</v>
      </c>
      <c r="S91" s="41">
        <v>-113.06155565200004</v>
      </c>
    </row>
    <row r="92" spans="1:19" ht="16.5" customHeight="1" x14ac:dyDescent="0.25">
      <c r="A92" s="73">
        <v>44531</v>
      </c>
      <c r="B92" s="74">
        <v>514.29999999999995</v>
      </c>
      <c r="C92" s="74">
        <v>975.5</v>
      </c>
      <c r="D92" s="74">
        <v>-461.20000000000005</v>
      </c>
      <c r="E92" s="74">
        <v>483.1</v>
      </c>
      <c r="F92" s="74">
        <v>-143.69999999999999</v>
      </c>
      <c r="G92" s="74">
        <v>549.20000000000005</v>
      </c>
      <c r="H92" s="74">
        <v>427.40000000000003</v>
      </c>
      <c r="I92" s="75" t="s">
        <v>71</v>
      </c>
      <c r="J92" s="74">
        <v>1.9</v>
      </c>
      <c r="K92" s="74">
        <v>-8.4</v>
      </c>
      <c r="L92" s="74">
        <v>51.7</v>
      </c>
      <c r="M92" s="74">
        <v>15.5</v>
      </c>
      <c r="N92" s="74">
        <v>0</v>
      </c>
      <c r="O92" s="74">
        <v>124.8</v>
      </c>
      <c r="P92" s="74">
        <v>154.6</v>
      </c>
      <c r="Q92" s="74">
        <v>11.8</v>
      </c>
      <c r="R92" s="74">
        <v>-62.600000000000009</v>
      </c>
      <c r="S92" s="74">
        <v>-5.3877355800000686</v>
      </c>
    </row>
    <row r="93" spans="1:19" ht="16.5" customHeight="1" x14ac:dyDescent="0.25">
      <c r="A93" s="69">
        <v>44621</v>
      </c>
      <c r="B93" s="41">
        <v>400.2</v>
      </c>
      <c r="C93" s="41">
        <v>1143.5</v>
      </c>
      <c r="D93" s="41">
        <v>-743.3</v>
      </c>
      <c r="E93" s="41">
        <v>46.099999999999966</v>
      </c>
      <c r="F93" s="41">
        <v>-91.399999999999991</v>
      </c>
      <c r="G93" s="41">
        <v>194</v>
      </c>
      <c r="H93" s="41">
        <v>-594.6</v>
      </c>
      <c r="I93" s="57" t="s">
        <v>71</v>
      </c>
      <c r="J93" s="41">
        <v>1.7</v>
      </c>
      <c r="K93" s="41">
        <v>25.9</v>
      </c>
      <c r="L93" s="41">
        <v>47.3</v>
      </c>
      <c r="M93" s="41">
        <v>11.4</v>
      </c>
      <c r="N93" s="41">
        <v>0</v>
      </c>
      <c r="O93" s="41">
        <v>-94.1</v>
      </c>
      <c r="P93" s="41">
        <v>202.3</v>
      </c>
      <c r="Q93" s="41">
        <v>-105.8</v>
      </c>
      <c r="R93" s="41">
        <v>-412.2</v>
      </c>
      <c r="S93" s="41">
        <v>-253.49999999999994</v>
      </c>
    </row>
    <row r="94" spans="1:19" ht="16.5" customHeight="1" x14ac:dyDescent="0.25">
      <c r="A94" s="68">
        <v>44713</v>
      </c>
      <c r="B94" s="41">
        <v>503.7</v>
      </c>
      <c r="C94" s="41">
        <v>1403.4</v>
      </c>
      <c r="D94" s="41">
        <v>-899.7</v>
      </c>
      <c r="E94" s="41">
        <v>361.50000000000006</v>
      </c>
      <c r="F94" s="41">
        <v>-93.5</v>
      </c>
      <c r="G94" s="41">
        <v>292.40000000000003</v>
      </c>
      <c r="H94" s="41">
        <v>-339.3</v>
      </c>
      <c r="I94" s="57" t="s">
        <v>71</v>
      </c>
      <c r="J94" s="41">
        <v>2.2000000000000002</v>
      </c>
      <c r="K94" s="41">
        <v>4.7</v>
      </c>
      <c r="L94" s="41">
        <v>61.9</v>
      </c>
      <c r="M94" s="41">
        <v>-3.9</v>
      </c>
      <c r="N94" s="41">
        <v>0</v>
      </c>
      <c r="O94" s="41">
        <v>46.3</v>
      </c>
      <c r="P94" s="41">
        <v>560.79999999999995</v>
      </c>
      <c r="Q94" s="41">
        <v>291.2</v>
      </c>
      <c r="R94" s="41">
        <v>-284.40000000000003</v>
      </c>
      <c r="S94" s="41">
        <v>-105</v>
      </c>
    </row>
    <row r="95" spans="1:19" ht="16.5" customHeight="1" x14ac:dyDescent="0.25">
      <c r="A95" s="68">
        <v>44805</v>
      </c>
      <c r="B95" s="41">
        <v>740.5</v>
      </c>
      <c r="C95" s="41">
        <v>1692.2</v>
      </c>
      <c r="D95" s="41">
        <v>-951.7</v>
      </c>
      <c r="E95" s="41">
        <v>497.19999999999993</v>
      </c>
      <c r="F95" s="41">
        <v>-201.2</v>
      </c>
      <c r="G95" s="41">
        <v>271.39999999999998</v>
      </c>
      <c r="H95" s="41">
        <v>-384.30000000000007</v>
      </c>
      <c r="I95" s="57" t="s">
        <v>71</v>
      </c>
      <c r="J95" s="41">
        <v>0.3</v>
      </c>
      <c r="K95" s="41">
        <v>-0.6</v>
      </c>
      <c r="L95" s="41">
        <v>32.6</v>
      </c>
      <c r="M95" s="41">
        <v>11.8</v>
      </c>
      <c r="N95" s="41">
        <v>0</v>
      </c>
      <c r="O95" s="41">
        <v>-5.2</v>
      </c>
      <c r="P95" s="41">
        <v>435.1</v>
      </c>
      <c r="Q95" s="41">
        <v>131.30000000000001</v>
      </c>
      <c r="R95" s="41">
        <v>-330.4</v>
      </c>
      <c r="S95" s="41">
        <v>-81.900000000000034</v>
      </c>
    </row>
    <row r="96" spans="1:19" ht="16.5" customHeight="1" x14ac:dyDescent="0.25">
      <c r="A96" s="73">
        <v>44896</v>
      </c>
      <c r="B96" s="74">
        <v>669</v>
      </c>
      <c r="C96" s="74">
        <v>1680.3</v>
      </c>
      <c r="D96" s="74">
        <v>-1011.3</v>
      </c>
      <c r="E96" s="74">
        <v>591.40000000000009</v>
      </c>
      <c r="F96" s="74">
        <v>-196.9</v>
      </c>
      <c r="G96" s="74">
        <v>243.60000000000002</v>
      </c>
      <c r="H96" s="74">
        <v>-373.19999999999982</v>
      </c>
      <c r="I96" s="75" t="s">
        <v>71</v>
      </c>
      <c r="J96" s="74">
        <v>2.2999999999999998</v>
      </c>
      <c r="K96" s="74">
        <v>5.9</v>
      </c>
      <c r="L96" s="74">
        <v>86.9</v>
      </c>
      <c r="M96" s="74">
        <v>36.4</v>
      </c>
      <c r="N96" s="74">
        <v>0</v>
      </c>
      <c r="O96" s="74">
        <v>-8.6</v>
      </c>
      <c r="P96" s="74">
        <v>133.6</v>
      </c>
      <c r="Q96" s="74">
        <v>-115.5</v>
      </c>
      <c r="R96" s="74">
        <v>-302.29999999999995</v>
      </c>
      <c r="S96" s="74">
        <v>-113.60000000000008</v>
      </c>
    </row>
    <row r="97" spans="1:19" ht="16.5" customHeight="1" x14ac:dyDescent="0.25">
      <c r="A97" s="69">
        <v>44986</v>
      </c>
      <c r="B97" s="41">
        <v>512.79999999999995</v>
      </c>
      <c r="C97" s="41">
        <v>1444.5</v>
      </c>
      <c r="D97" s="41">
        <v>-931.7</v>
      </c>
      <c r="E97" s="41">
        <v>411.80000000000007</v>
      </c>
      <c r="F97" s="41">
        <v>-120.89999999999999</v>
      </c>
      <c r="G97" s="41">
        <v>227.8</v>
      </c>
      <c r="H97" s="41">
        <v>-412.99999999999994</v>
      </c>
      <c r="I97" s="57" t="s">
        <v>71</v>
      </c>
      <c r="J97" s="41">
        <v>2</v>
      </c>
      <c r="K97" s="41">
        <v>17</v>
      </c>
      <c r="L97" s="41">
        <v>19.3</v>
      </c>
      <c r="M97" s="41">
        <v>5.7</v>
      </c>
      <c r="N97" s="41">
        <v>0</v>
      </c>
      <c r="O97" s="41">
        <v>-8.1</v>
      </c>
      <c r="P97" s="41">
        <v>82.9</v>
      </c>
      <c r="Q97" s="41">
        <v>-91.3</v>
      </c>
      <c r="R97" s="41">
        <v>-178.89999999999998</v>
      </c>
      <c r="S97" s="41">
        <v>232.09999999999997</v>
      </c>
    </row>
    <row r="98" spans="1:19" ht="16.5" customHeight="1" x14ac:dyDescent="0.25">
      <c r="A98" s="68">
        <v>45078</v>
      </c>
      <c r="B98" s="41">
        <v>557.70000000000005</v>
      </c>
      <c r="C98" s="41">
        <v>1434.5</v>
      </c>
      <c r="D98" s="41">
        <v>-876.8</v>
      </c>
      <c r="E98" s="41">
        <v>717.3</v>
      </c>
      <c r="F98" s="41">
        <v>-162</v>
      </c>
      <c r="G98" s="41">
        <v>546.4</v>
      </c>
      <c r="H98" s="41">
        <v>224.89999999999998</v>
      </c>
      <c r="I98" s="57" t="s">
        <v>71</v>
      </c>
      <c r="J98" s="41">
        <v>1.9</v>
      </c>
      <c r="K98" s="41">
        <v>15.4</v>
      </c>
      <c r="L98" s="41">
        <v>42.3</v>
      </c>
      <c r="M98" s="41">
        <v>81.5</v>
      </c>
      <c r="N98" s="41">
        <v>0</v>
      </c>
      <c r="O98" s="41">
        <v>199</v>
      </c>
      <c r="P98" s="41">
        <v>179.8</v>
      </c>
      <c r="Q98" s="41">
        <v>144</v>
      </c>
      <c r="R98" s="41">
        <v>217.79999999999998</v>
      </c>
      <c r="S98" s="41">
        <v>-9</v>
      </c>
    </row>
    <row r="99" spans="1:19" ht="16.5" customHeight="1" x14ac:dyDescent="0.25">
      <c r="A99" s="68">
        <v>45170</v>
      </c>
      <c r="B99" s="41">
        <v>673.9</v>
      </c>
      <c r="C99" s="41">
        <v>1705.9</v>
      </c>
      <c r="D99" s="41">
        <v>-1032</v>
      </c>
      <c r="E99" s="41">
        <v>788.40000000000009</v>
      </c>
      <c r="F99" s="41">
        <v>-166</v>
      </c>
      <c r="G99" s="41">
        <v>245.8</v>
      </c>
      <c r="H99" s="41">
        <v>-163.7999999999999</v>
      </c>
      <c r="I99" s="57" t="s">
        <v>71</v>
      </c>
      <c r="J99" s="41">
        <v>1.2</v>
      </c>
      <c r="K99" s="41">
        <v>-6.6</v>
      </c>
      <c r="L99" s="41">
        <v>61.2</v>
      </c>
      <c r="M99" s="41">
        <v>14.9</v>
      </c>
      <c r="N99" s="41">
        <v>0</v>
      </c>
      <c r="O99" s="41">
        <v>-0.8</v>
      </c>
      <c r="P99" s="41">
        <v>285</v>
      </c>
      <c r="Q99" s="41">
        <v>120.6</v>
      </c>
      <c r="R99" s="41">
        <v>-218.1</v>
      </c>
      <c r="S99" s="41">
        <v>-55.5</v>
      </c>
    </row>
    <row r="100" spans="1:19" ht="16.5" customHeight="1" x14ac:dyDescent="0.25">
      <c r="A100" s="73">
        <v>45261</v>
      </c>
      <c r="B100" s="74">
        <v>657.4</v>
      </c>
      <c r="C100" s="74">
        <v>1818.6</v>
      </c>
      <c r="D100" s="74">
        <v>-1161.1999999999998</v>
      </c>
      <c r="E100" s="74">
        <v>695.6</v>
      </c>
      <c r="F100" s="74">
        <v>-252.3</v>
      </c>
      <c r="G100" s="74">
        <v>253.6</v>
      </c>
      <c r="H100" s="74">
        <v>-464.29999999999984</v>
      </c>
      <c r="I100" s="75" t="s">
        <v>71</v>
      </c>
      <c r="J100" s="74">
        <v>2.4</v>
      </c>
      <c r="K100" s="74">
        <v>39.4</v>
      </c>
      <c r="L100" s="74">
        <v>82</v>
      </c>
      <c r="M100" s="74">
        <v>19.899999999999999</v>
      </c>
      <c r="N100" s="74">
        <v>0</v>
      </c>
      <c r="O100" s="74">
        <v>68.2</v>
      </c>
      <c r="P100" s="74">
        <v>296.3</v>
      </c>
      <c r="Q100" s="74">
        <v>-178.8</v>
      </c>
      <c r="R100" s="74">
        <v>-429.6</v>
      </c>
      <c r="S100" s="74">
        <v>32.299999999999997</v>
      </c>
    </row>
    <row r="101" spans="1:19" ht="16.5" customHeight="1" x14ac:dyDescent="0.25">
      <c r="A101" s="69">
        <v>45352</v>
      </c>
      <c r="B101" s="41">
        <v>527.1</v>
      </c>
      <c r="C101" s="41">
        <v>1424.3</v>
      </c>
      <c r="D101" s="41">
        <v>-897.19999999999993</v>
      </c>
      <c r="E101" s="41">
        <v>412.90000000000009</v>
      </c>
      <c r="F101" s="41">
        <v>-221.60000000000002</v>
      </c>
      <c r="G101" s="41">
        <v>250.49999999999997</v>
      </c>
      <c r="H101" s="41">
        <v>-455.39999999999986</v>
      </c>
      <c r="I101" s="57" t="s">
        <v>71</v>
      </c>
      <c r="J101" s="41">
        <v>2.4</v>
      </c>
      <c r="K101" s="41">
        <v>18.3</v>
      </c>
      <c r="L101" s="41">
        <v>88.9</v>
      </c>
      <c r="M101" s="41">
        <v>19.3</v>
      </c>
      <c r="N101" s="41">
        <v>0</v>
      </c>
      <c r="O101" s="41">
        <v>22.8</v>
      </c>
      <c r="P101" s="41">
        <v>201.3</v>
      </c>
      <c r="Q101" s="41">
        <v>-252.1</v>
      </c>
      <c r="R101" s="41">
        <v>-481.9</v>
      </c>
      <c r="S101" s="41">
        <v>-28.9</v>
      </c>
    </row>
    <row r="102" spans="1:19" ht="16.5" customHeight="1" x14ac:dyDescent="0.25">
      <c r="A102" s="68">
        <v>45444</v>
      </c>
      <c r="B102" s="41">
        <v>580.29999999999995</v>
      </c>
      <c r="C102" s="41">
        <v>1587.9</v>
      </c>
      <c r="D102" s="41">
        <v>-1007.6000000000001</v>
      </c>
      <c r="E102" s="41">
        <v>739.9</v>
      </c>
      <c r="F102" s="41">
        <v>-216.6</v>
      </c>
      <c r="G102" s="41">
        <v>459.1</v>
      </c>
      <c r="H102" s="41">
        <v>-25.200000000000159</v>
      </c>
      <c r="I102" s="57" t="s">
        <v>71</v>
      </c>
      <c r="J102" s="41">
        <v>2.2999999999999998</v>
      </c>
      <c r="K102" s="41">
        <v>4.5</v>
      </c>
      <c r="L102" s="41">
        <v>97.6</v>
      </c>
      <c r="M102" s="41">
        <v>47</v>
      </c>
      <c r="N102" s="41">
        <v>0</v>
      </c>
      <c r="O102" s="41">
        <v>216.1</v>
      </c>
      <c r="P102" s="41">
        <v>372.6</v>
      </c>
      <c r="Q102" s="41">
        <v>170.3</v>
      </c>
      <c r="R102" s="41">
        <v>-32.300000000000011</v>
      </c>
      <c r="S102" s="41">
        <v>-9.3999999999998813</v>
      </c>
    </row>
    <row r="103" spans="1:19" ht="16.5" customHeight="1" x14ac:dyDescent="0.25">
      <c r="A103" s="68">
        <v>45536</v>
      </c>
      <c r="B103" s="41">
        <v>767.9</v>
      </c>
      <c r="C103" s="41">
        <v>1587.3</v>
      </c>
      <c r="D103" s="41">
        <v>-819.4</v>
      </c>
      <c r="E103" s="41">
        <v>773</v>
      </c>
      <c r="F103" s="41">
        <v>-164.4</v>
      </c>
      <c r="G103" s="41">
        <v>233.29999999999998</v>
      </c>
      <c r="H103" s="41">
        <v>22.5</v>
      </c>
      <c r="I103" s="57" t="s">
        <v>71</v>
      </c>
      <c r="J103" s="41">
        <v>0.8</v>
      </c>
      <c r="K103" s="41">
        <v>10.1</v>
      </c>
      <c r="L103" s="41">
        <v>86.5</v>
      </c>
      <c r="M103" s="41">
        <v>49.1</v>
      </c>
      <c r="N103" s="41">
        <v>0</v>
      </c>
      <c r="O103" s="41">
        <v>-127.3</v>
      </c>
      <c r="P103" s="41">
        <v>399.9</v>
      </c>
      <c r="Q103" s="41">
        <v>462</v>
      </c>
      <c r="R103" s="41">
        <v>-92.499999999999886</v>
      </c>
      <c r="S103" s="41">
        <v>-115.79999999999988</v>
      </c>
    </row>
    <row r="104" spans="1:19" ht="16.5" customHeight="1" x14ac:dyDescent="0.25">
      <c r="A104" s="73">
        <v>45627</v>
      </c>
      <c r="B104" s="74">
        <v>685.9</v>
      </c>
      <c r="C104" s="74">
        <v>1880.7</v>
      </c>
      <c r="D104" s="74">
        <v>-1194.8000000000002</v>
      </c>
      <c r="E104" s="74">
        <v>619</v>
      </c>
      <c r="F104" s="74">
        <v>-237.5</v>
      </c>
      <c r="G104" s="74">
        <v>214.2</v>
      </c>
      <c r="H104" s="74">
        <v>-599.10000000000014</v>
      </c>
      <c r="I104" s="75" t="s">
        <v>71</v>
      </c>
      <c r="J104" s="74">
        <v>2.2999999999999998</v>
      </c>
      <c r="K104" s="74">
        <v>25.2</v>
      </c>
      <c r="L104" s="74">
        <v>189.7</v>
      </c>
      <c r="M104" s="74">
        <v>24.1</v>
      </c>
      <c r="N104" s="74">
        <v>0</v>
      </c>
      <c r="O104" s="74">
        <v>49</v>
      </c>
      <c r="P104" s="74">
        <v>208.1</v>
      </c>
      <c r="Q104" s="74">
        <v>-56.9</v>
      </c>
      <c r="R104" s="74">
        <v>-356.4</v>
      </c>
      <c r="S104" s="74">
        <v>240.4000000000002</v>
      </c>
    </row>
    <row r="105" spans="1:19" ht="16.5" customHeight="1" x14ac:dyDescent="0.25">
      <c r="A105" s="52" t="s">
        <v>100</v>
      </c>
      <c r="B105" s="41">
        <v>639.6</v>
      </c>
      <c r="C105" s="41">
        <v>1571.3</v>
      </c>
      <c r="D105" s="41">
        <v>-931.69999999999993</v>
      </c>
      <c r="E105" s="41">
        <v>407.9000000000002</v>
      </c>
      <c r="F105" s="41">
        <v>-145.70000000000002</v>
      </c>
      <c r="G105" s="41">
        <v>304.99999999999994</v>
      </c>
      <c r="H105" s="41">
        <v>-364.49999999999977</v>
      </c>
      <c r="I105" s="57" t="s">
        <v>71</v>
      </c>
      <c r="J105" s="41">
        <v>1.9</v>
      </c>
      <c r="K105" s="41">
        <v>45.7</v>
      </c>
      <c r="L105" s="41">
        <v>72.099999999999994</v>
      </c>
      <c r="M105" s="41">
        <v>43.2</v>
      </c>
      <c r="N105" s="41">
        <v>0</v>
      </c>
      <c r="O105" s="41">
        <v>130.69999999999999</v>
      </c>
      <c r="P105" s="41">
        <v>155.70000000000002</v>
      </c>
      <c r="Q105" s="41">
        <v>-182.8</v>
      </c>
      <c r="R105" s="41">
        <v>-191.00000000000003</v>
      </c>
      <c r="S105" s="41">
        <v>171.59999999999997</v>
      </c>
    </row>
    <row r="106" spans="1:19" ht="16.5" customHeight="1" x14ac:dyDescent="0.25">
      <c r="A106" s="68">
        <v>45809</v>
      </c>
      <c r="B106" s="41">
        <v>618.1</v>
      </c>
      <c r="C106" s="41">
        <v>1582.5</v>
      </c>
      <c r="D106" s="41">
        <v>-964.4</v>
      </c>
      <c r="E106" s="41">
        <v>768.69999999999982</v>
      </c>
      <c r="F106" s="41">
        <v>-202.09999999999997</v>
      </c>
      <c r="G106" s="41">
        <v>341.5</v>
      </c>
      <c r="H106" s="41">
        <v>-56.300000000000125</v>
      </c>
      <c r="I106" s="57" t="s">
        <v>71</v>
      </c>
      <c r="J106" s="41">
        <v>2.1</v>
      </c>
      <c r="K106" s="41">
        <v>39.1</v>
      </c>
      <c r="L106" s="41">
        <v>130.1</v>
      </c>
      <c r="M106" s="41">
        <v>14.9</v>
      </c>
      <c r="N106" s="41">
        <v>0</v>
      </c>
      <c r="O106" s="41">
        <v>290</v>
      </c>
      <c r="P106" s="41">
        <v>337.79999999999995</v>
      </c>
      <c r="Q106" s="41">
        <v>228.6</v>
      </c>
      <c r="R106" s="41">
        <v>104.70000000000005</v>
      </c>
      <c r="S106" s="41">
        <v>158.9</v>
      </c>
    </row>
    <row r="107" spans="1:19" ht="16.5" customHeight="1" x14ac:dyDescent="0.25">
      <c r="A107" s="68">
        <v>45901</v>
      </c>
      <c r="B107" s="41">
        <v>634.69999999999993</v>
      </c>
      <c r="C107" s="41">
        <v>1757.5</v>
      </c>
      <c r="D107" s="41">
        <v>-1122.8000000000002</v>
      </c>
      <c r="E107" s="41">
        <v>947.00000000000045</v>
      </c>
      <c r="F107" s="41">
        <v>-151.79999999999998</v>
      </c>
      <c r="G107" s="41">
        <v>214</v>
      </c>
      <c r="H107" s="41">
        <v>-113.59999999999971</v>
      </c>
      <c r="I107" s="57" t="s">
        <v>71</v>
      </c>
      <c r="J107" s="41">
        <v>1.3</v>
      </c>
      <c r="K107" s="41">
        <v>-2.2000000000000002</v>
      </c>
      <c r="L107" s="41">
        <v>85.2</v>
      </c>
      <c r="M107" s="41">
        <v>65.099999999999994</v>
      </c>
      <c r="N107" s="41">
        <v>0</v>
      </c>
      <c r="O107" s="41">
        <v>-54.199999999999996</v>
      </c>
      <c r="P107" s="41">
        <v>79.400000000000006</v>
      </c>
      <c r="Q107" s="41">
        <v>84</v>
      </c>
      <c r="R107" s="41">
        <v>-71.900000000000006</v>
      </c>
      <c r="S107" s="41">
        <v>40.399999999999793</v>
      </c>
    </row>
    <row r="108" spans="1:19" s="46" customFormat="1" ht="17.25" customHeight="1" x14ac:dyDescent="0.25">
      <c r="B108" s="50"/>
      <c r="C108" s="50"/>
      <c r="D108" s="50"/>
      <c r="E108" s="50"/>
      <c r="F108" s="50"/>
      <c r="G108" s="50"/>
      <c r="H108" s="51"/>
      <c r="I108" s="51"/>
      <c r="J108" s="51"/>
      <c r="K108" s="50"/>
      <c r="L108" s="50"/>
      <c r="M108" s="51"/>
      <c r="N108" s="51"/>
      <c r="O108" s="50"/>
      <c r="P108" s="50"/>
      <c r="Q108" s="50"/>
      <c r="R108" s="50"/>
      <c r="S108" s="50"/>
    </row>
    <row r="109" spans="1:19" s="46" customFormat="1" x14ac:dyDescent="0.25">
      <c r="B109" s="50"/>
      <c r="C109" s="50"/>
      <c r="D109" s="50"/>
      <c r="E109" s="50"/>
      <c r="F109" s="50"/>
      <c r="G109" s="50"/>
      <c r="H109" s="51"/>
      <c r="I109" s="51"/>
      <c r="J109" s="51"/>
      <c r="K109" s="50"/>
      <c r="L109" s="50"/>
      <c r="M109" s="51"/>
      <c r="N109" s="51"/>
      <c r="O109" s="50"/>
      <c r="P109" s="50"/>
      <c r="Q109" s="50"/>
      <c r="R109" s="50"/>
      <c r="S109" s="50"/>
    </row>
    <row r="110" spans="1:19" s="46" customFormat="1" x14ac:dyDescent="0.25">
      <c r="B110" s="50"/>
      <c r="C110" s="50"/>
      <c r="D110" s="50"/>
      <c r="E110" s="50"/>
      <c r="F110" s="50"/>
      <c r="G110" s="50"/>
      <c r="H110" s="51"/>
      <c r="I110" s="51"/>
      <c r="J110" s="51"/>
      <c r="K110" s="50"/>
      <c r="L110" s="50"/>
      <c r="M110" s="51"/>
      <c r="N110" s="51"/>
      <c r="O110" s="50"/>
      <c r="P110" s="50"/>
      <c r="Q110" s="50"/>
      <c r="R110" s="50"/>
      <c r="S110" s="50"/>
    </row>
    <row r="111" spans="1:19" s="46" customFormat="1" x14ac:dyDescent="0.25">
      <c r="B111" s="50"/>
      <c r="C111" s="50"/>
      <c r="D111" s="50"/>
      <c r="E111" s="50"/>
      <c r="F111" s="50"/>
      <c r="G111" s="50"/>
      <c r="H111" s="51"/>
      <c r="I111" s="51"/>
      <c r="J111" s="51"/>
      <c r="K111" s="50"/>
      <c r="L111" s="50"/>
      <c r="M111" s="51"/>
      <c r="N111" s="51"/>
      <c r="O111" s="50"/>
      <c r="P111" s="50"/>
      <c r="Q111" s="50"/>
      <c r="R111" s="50"/>
      <c r="S111" s="50"/>
    </row>
    <row r="112" spans="1:19" x14ac:dyDescent="0.25">
      <c r="B112" s="37"/>
      <c r="C112" s="37"/>
      <c r="D112" s="37"/>
      <c r="E112" s="37"/>
      <c r="F112" s="37"/>
      <c r="G112" s="37"/>
      <c r="H112" s="25"/>
      <c r="I112" s="25"/>
      <c r="J112" s="25"/>
      <c r="K112" s="37"/>
      <c r="L112" s="37"/>
      <c r="M112" s="25"/>
      <c r="N112" s="25"/>
      <c r="O112" s="37"/>
      <c r="P112" s="37"/>
      <c r="Q112" s="37"/>
      <c r="R112" s="37"/>
      <c r="S112" s="37"/>
    </row>
    <row r="113" spans="2:19" x14ac:dyDescent="0.25">
      <c r="B113" s="37"/>
      <c r="C113" s="37"/>
      <c r="D113" s="37"/>
      <c r="E113" s="37"/>
      <c r="F113" s="37"/>
      <c r="G113" s="37"/>
      <c r="H113" s="25"/>
      <c r="I113" s="25"/>
      <c r="J113" s="25"/>
      <c r="K113" s="37"/>
      <c r="L113" s="37"/>
      <c r="M113" s="25"/>
      <c r="N113" s="25"/>
      <c r="O113" s="37"/>
      <c r="P113" s="37"/>
      <c r="Q113" s="37"/>
      <c r="R113" s="37"/>
      <c r="S113" s="37"/>
    </row>
    <row r="114" spans="2:19" x14ac:dyDescent="0.2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25"/>
      <c r="N114" s="25"/>
      <c r="O114" s="37"/>
      <c r="P114" s="37"/>
      <c r="Q114" s="37"/>
      <c r="R114" s="37"/>
      <c r="S114" s="37"/>
    </row>
    <row r="115" spans="2:19" x14ac:dyDescent="0.2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25"/>
      <c r="N115" s="25"/>
      <c r="O115" s="37"/>
      <c r="P115" s="37"/>
      <c r="Q115" s="37"/>
      <c r="R115" s="37"/>
      <c r="S115" s="37"/>
    </row>
    <row r="116" spans="2:19" x14ac:dyDescent="0.2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25"/>
      <c r="N116" s="25"/>
      <c r="O116" s="37"/>
      <c r="P116" s="37"/>
      <c r="Q116" s="37"/>
      <c r="R116" s="37"/>
      <c r="S116" s="37"/>
    </row>
    <row r="117" spans="2:19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25"/>
      <c r="N117" s="25"/>
      <c r="O117" s="37"/>
      <c r="P117" s="37"/>
      <c r="Q117" s="37"/>
      <c r="R117" s="37"/>
      <c r="S117" s="37"/>
    </row>
    <row r="118" spans="2:19" x14ac:dyDescent="0.2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25"/>
      <c r="N118" s="25"/>
      <c r="O118" s="37"/>
      <c r="P118" s="37"/>
      <c r="Q118" s="37"/>
      <c r="R118" s="37"/>
      <c r="S118" s="37"/>
    </row>
    <row r="119" spans="2:19" x14ac:dyDescent="0.2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25"/>
      <c r="N119" s="25"/>
      <c r="O119" s="37"/>
      <c r="P119" s="37"/>
      <c r="Q119" s="37"/>
      <c r="R119" s="37"/>
      <c r="S119" s="37"/>
    </row>
    <row r="120" spans="2:19" x14ac:dyDescent="0.2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25"/>
      <c r="N120" s="25"/>
      <c r="O120" s="37"/>
      <c r="P120" s="37"/>
      <c r="Q120" s="37"/>
      <c r="R120" s="37"/>
      <c r="S120" s="37"/>
    </row>
    <row r="121" spans="2:19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25"/>
      <c r="N121" s="25"/>
      <c r="O121" s="37"/>
      <c r="P121" s="37"/>
      <c r="Q121" s="37"/>
      <c r="R121" s="37"/>
      <c r="S121" s="37"/>
    </row>
    <row r="122" spans="2:19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25"/>
      <c r="N122" s="25"/>
      <c r="O122" s="37"/>
      <c r="P122" s="37"/>
      <c r="Q122" s="37"/>
      <c r="R122" s="37"/>
      <c r="S122" s="37"/>
    </row>
    <row r="123" spans="2:19" x14ac:dyDescent="0.2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25"/>
      <c r="N123" s="25"/>
      <c r="O123" s="37"/>
      <c r="P123" s="37"/>
      <c r="Q123" s="37"/>
      <c r="R123" s="37"/>
      <c r="S123" s="37"/>
    </row>
    <row r="124" spans="2:19" x14ac:dyDescent="0.2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25"/>
      <c r="N124" s="25"/>
      <c r="O124" s="37"/>
      <c r="P124" s="37"/>
      <c r="Q124" s="37"/>
      <c r="R124" s="37"/>
      <c r="S124" s="37"/>
    </row>
    <row r="125" spans="2:19" x14ac:dyDescent="0.2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25"/>
      <c r="N125" s="25"/>
      <c r="O125" s="37"/>
      <c r="P125" s="37"/>
      <c r="Q125" s="37"/>
      <c r="R125" s="37"/>
      <c r="S125" s="37"/>
    </row>
    <row r="126" spans="2:19" x14ac:dyDescent="0.2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25"/>
      <c r="N126" s="25"/>
      <c r="O126" s="37"/>
      <c r="P126" s="37"/>
      <c r="Q126" s="37"/>
      <c r="R126" s="37"/>
      <c r="S126" s="37"/>
    </row>
    <row r="127" spans="2:19" x14ac:dyDescent="0.2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25"/>
      <c r="N127" s="25"/>
      <c r="O127" s="37"/>
      <c r="P127" s="37"/>
      <c r="Q127" s="37"/>
      <c r="R127" s="37"/>
      <c r="S127" s="37"/>
    </row>
    <row r="128" spans="2:19" x14ac:dyDescent="0.2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25"/>
      <c r="N128" s="25"/>
      <c r="O128" s="37"/>
      <c r="P128" s="37"/>
      <c r="Q128" s="37"/>
      <c r="R128" s="37"/>
      <c r="S128" s="37"/>
    </row>
    <row r="129" spans="2:19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25"/>
      <c r="N129" s="25"/>
      <c r="O129" s="37"/>
      <c r="P129" s="37"/>
      <c r="Q129" s="37"/>
      <c r="R129" s="37"/>
      <c r="S129" s="37"/>
    </row>
    <row r="130" spans="2:19" x14ac:dyDescent="0.2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25"/>
      <c r="N130" s="25"/>
      <c r="O130" s="37"/>
      <c r="P130" s="37"/>
      <c r="Q130" s="37"/>
      <c r="R130" s="37"/>
      <c r="S130" s="37"/>
    </row>
    <row r="131" spans="2:19" x14ac:dyDescent="0.2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25"/>
      <c r="N131" s="25"/>
      <c r="O131" s="37"/>
      <c r="P131" s="37"/>
      <c r="Q131" s="37"/>
      <c r="R131" s="37"/>
      <c r="S131" s="37"/>
    </row>
    <row r="132" spans="2:19" x14ac:dyDescent="0.2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25"/>
      <c r="N132" s="25"/>
      <c r="O132" s="37"/>
      <c r="P132" s="37"/>
      <c r="Q132" s="37"/>
      <c r="R132" s="37"/>
      <c r="S132" s="37"/>
    </row>
    <row r="133" spans="2:19" x14ac:dyDescent="0.2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25"/>
      <c r="N133" s="25"/>
      <c r="O133" s="37"/>
      <c r="P133" s="37"/>
      <c r="Q133" s="37"/>
      <c r="R133" s="37"/>
      <c r="S133" s="37"/>
    </row>
    <row r="134" spans="2:19" x14ac:dyDescent="0.2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25"/>
      <c r="N134" s="25"/>
      <c r="O134" s="37"/>
      <c r="P134" s="37"/>
      <c r="Q134" s="37"/>
      <c r="R134" s="37"/>
      <c r="S134" s="37"/>
    </row>
    <row r="135" spans="2:19" x14ac:dyDescent="0.2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25"/>
      <c r="N135" s="25"/>
      <c r="O135" s="37"/>
      <c r="P135" s="37"/>
      <c r="Q135" s="37"/>
      <c r="R135" s="37"/>
      <c r="S135" s="37"/>
    </row>
    <row r="136" spans="2:19" x14ac:dyDescent="0.2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25"/>
      <c r="N136" s="25"/>
      <c r="O136" s="37"/>
      <c r="P136" s="37"/>
      <c r="Q136" s="37"/>
      <c r="R136" s="37"/>
      <c r="S136" s="37"/>
    </row>
    <row r="137" spans="2:19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25"/>
      <c r="N137" s="25"/>
      <c r="O137" s="37"/>
      <c r="P137" s="37"/>
      <c r="Q137" s="37"/>
      <c r="R137" s="37"/>
      <c r="S137" s="37"/>
    </row>
    <row r="138" spans="2:19" x14ac:dyDescent="0.2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25"/>
      <c r="N138" s="25"/>
      <c r="O138" s="37"/>
      <c r="P138" s="37"/>
      <c r="Q138" s="37"/>
      <c r="R138" s="37"/>
      <c r="S138" s="37"/>
    </row>
    <row r="139" spans="2:19" x14ac:dyDescent="0.2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25"/>
      <c r="N139" s="25"/>
      <c r="O139" s="37"/>
      <c r="P139" s="37"/>
      <c r="Q139" s="37"/>
      <c r="R139" s="37"/>
      <c r="S139" s="37"/>
    </row>
    <row r="140" spans="2:19" x14ac:dyDescent="0.2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25"/>
      <c r="N140" s="25"/>
      <c r="O140" s="37"/>
      <c r="P140" s="37"/>
      <c r="Q140" s="37"/>
      <c r="R140" s="37"/>
      <c r="S140" s="37"/>
    </row>
    <row r="141" spans="2:19" x14ac:dyDescent="0.2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25"/>
      <c r="N141" s="25"/>
      <c r="O141" s="37"/>
      <c r="P141" s="37"/>
      <c r="Q141" s="37"/>
      <c r="R141" s="37"/>
      <c r="S141" s="37"/>
    </row>
    <row r="142" spans="2:19" x14ac:dyDescent="0.2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25"/>
      <c r="N142" s="25"/>
      <c r="O142" s="37"/>
      <c r="P142" s="37"/>
      <c r="Q142" s="37"/>
      <c r="R142" s="37"/>
      <c r="S142" s="37"/>
    </row>
    <row r="143" spans="2:19" x14ac:dyDescent="0.2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25"/>
      <c r="N143" s="25"/>
      <c r="O143" s="37"/>
      <c r="P143" s="37"/>
      <c r="Q143" s="37"/>
      <c r="R143" s="37"/>
      <c r="S143" s="37"/>
    </row>
    <row r="144" spans="2:19" x14ac:dyDescent="0.2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25"/>
      <c r="N144" s="25"/>
      <c r="O144" s="37"/>
      <c r="P144" s="37"/>
      <c r="Q144" s="37"/>
      <c r="R144" s="37"/>
      <c r="S144" s="37"/>
    </row>
    <row r="145" spans="2:19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</row>
    <row r="146" spans="2:19" x14ac:dyDescent="0.2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</row>
    <row r="147" spans="2:19" x14ac:dyDescent="0.2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</row>
    <row r="148" spans="2:19" x14ac:dyDescent="0.2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</row>
    <row r="149" spans="2:19" x14ac:dyDescent="0.2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</row>
    <row r="150" spans="2:19" x14ac:dyDescent="0.2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</row>
    <row r="151" spans="2:19" x14ac:dyDescent="0.2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</row>
    <row r="152" spans="2:19" x14ac:dyDescent="0.2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</row>
    <row r="153" spans="2:19" x14ac:dyDescent="0.2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</row>
    <row r="154" spans="2:19" x14ac:dyDescent="0.2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</row>
    <row r="155" spans="2:19" x14ac:dyDescent="0.2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</row>
    <row r="156" spans="2:19" x14ac:dyDescent="0.2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2:19" x14ac:dyDescent="0.2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2:19" x14ac:dyDescent="0.2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2:19" x14ac:dyDescent="0.2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2:19" x14ac:dyDescent="0.2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2:19" x14ac:dyDescent="0.2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2:19" x14ac:dyDescent="0.2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</row>
    <row r="163" spans="2:19" x14ac:dyDescent="0.2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</row>
    <row r="164" spans="2:19" x14ac:dyDescent="0.2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</row>
    <row r="165" spans="2:19" x14ac:dyDescent="0.2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</row>
    <row r="166" spans="2:19" x14ac:dyDescent="0.2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  <row r="167" spans="2:19" x14ac:dyDescent="0.2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2:19" x14ac:dyDescent="0.2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2:19" x14ac:dyDescent="0.2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2:19" x14ac:dyDescent="0.2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2:19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2:19" x14ac:dyDescent="0.2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2:19" x14ac:dyDescent="0.2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2:19" x14ac:dyDescent="0.2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2:19" x14ac:dyDescent="0.2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</row>
    <row r="176" spans="2:19" x14ac:dyDescent="0.2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2:19" x14ac:dyDescent="0.2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</row>
    <row r="178" spans="2:19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</row>
    <row r="179" spans="2:19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2:19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</row>
    <row r="181" spans="2:19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</row>
    <row r="182" spans="2:19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2:19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</row>
    <row r="184" spans="2:19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</row>
    <row r="185" spans="2:19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</row>
    <row r="186" spans="2:19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</row>
    <row r="187" spans="2:19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</row>
    <row r="188" spans="2:19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</row>
    <row r="189" spans="2:19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</row>
    <row r="190" spans="2:19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</row>
    <row r="191" spans="2:19" x14ac:dyDescent="0.2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</row>
    <row r="192" spans="2:19" x14ac:dyDescent="0.2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</row>
    <row r="193" spans="2:19" x14ac:dyDescent="0.2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</row>
    <row r="194" spans="2:19" x14ac:dyDescent="0.2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</row>
    <row r="195" spans="2:19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</row>
    <row r="196" spans="2:19" x14ac:dyDescent="0.2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</row>
    <row r="197" spans="2:19" x14ac:dyDescent="0.2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</row>
    <row r="198" spans="2:19" x14ac:dyDescent="0.25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</row>
    <row r="199" spans="2:19" x14ac:dyDescent="0.25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</row>
    <row r="200" spans="2:19" x14ac:dyDescent="0.25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</row>
    <row r="201" spans="2:19" x14ac:dyDescent="0.25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</row>
    <row r="202" spans="2:19" x14ac:dyDescent="0.25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</row>
    <row r="203" spans="2:19" x14ac:dyDescent="0.25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</row>
    <row r="204" spans="2:19" x14ac:dyDescent="0.25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2:19" x14ac:dyDescent="0.25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</row>
    <row r="206" spans="2:19" x14ac:dyDescent="0.25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</row>
    <row r="207" spans="2:19" x14ac:dyDescent="0.25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</row>
    <row r="208" spans="2:19" x14ac:dyDescent="0.25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</row>
    <row r="209" spans="2:19" x14ac:dyDescent="0.25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</row>
    <row r="210" spans="2:19" x14ac:dyDescent="0.25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</row>
    <row r="211" spans="2:19" x14ac:dyDescent="0.25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</row>
    <row r="212" spans="2:19" x14ac:dyDescent="0.25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</row>
    <row r="213" spans="2:19" x14ac:dyDescent="0.25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</row>
    <row r="214" spans="2:19" x14ac:dyDescent="0.25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</row>
    <row r="215" spans="2:19" x14ac:dyDescent="0.25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</row>
    <row r="216" spans="2:19" x14ac:dyDescent="0.25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</row>
    <row r="217" spans="2:19" x14ac:dyDescent="0.25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</row>
    <row r="218" spans="2:19" x14ac:dyDescent="0.25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</row>
    <row r="219" spans="2:19" x14ac:dyDescent="0.25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</row>
    <row r="220" spans="2:19" x14ac:dyDescent="0.25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</row>
    <row r="221" spans="2:19" x14ac:dyDescent="0.25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</row>
    <row r="222" spans="2:19" x14ac:dyDescent="0.25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</row>
    <row r="223" spans="2:19" x14ac:dyDescent="0.25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</row>
    <row r="224" spans="2:19" x14ac:dyDescent="0.25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</row>
    <row r="225" spans="2:19" x14ac:dyDescent="0.25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</row>
    <row r="226" spans="2:19" x14ac:dyDescent="0.25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</row>
    <row r="227" spans="2:19" x14ac:dyDescent="0.25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</row>
    <row r="228" spans="2:19" x14ac:dyDescent="0.25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</row>
    <row r="229" spans="2:19" x14ac:dyDescent="0.25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</row>
    <row r="230" spans="2:19" x14ac:dyDescent="0.25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</row>
    <row r="231" spans="2:19" x14ac:dyDescent="0.25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</row>
    <row r="232" spans="2:19" x14ac:dyDescent="0.25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</row>
    <row r="233" spans="2:19" x14ac:dyDescent="0.25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</row>
    <row r="234" spans="2:19" x14ac:dyDescent="0.25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</row>
    <row r="235" spans="2:19" x14ac:dyDescent="0.25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</row>
    <row r="236" spans="2:19" x14ac:dyDescent="0.25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</row>
    <row r="237" spans="2:19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2:19" x14ac:dyDescent="0.25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2:19" x14ac:dyDescent="0.25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</row>
    <row r="240" spans="2:19" x14ac:dyDescent="0.2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</row>
    <row r="241" spans="2:19" x14ac:dyDescent="0.2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2:19" x14ac:dyDescent="0.25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</row>
    <row r="243" spans="2:19" x14ac:dyDescent="0.25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</row>
    <row r="244" spans="2:19" x14ac:dyDescent="0.25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</row>
    <row r="245" spans="2:19" x14ac:dyDescent="0.25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</row>
    <row r="246" spans="2:19" x14ac:dyDescent="0.25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</row>
    <row r="247" spans="2:19" x14ac:dyDescent="0.25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</row>
    <row r="248" spans="2:19" x14ac:dyDescent="0.25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</row>
    <row r="249" spans="2:19" x14ac:dyDescent="0.25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</row>
    <row r="250" spans="2:19" x14ac:dyDescent="0.25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</row>
    <row r="251" spans="2:19" x14ac:dyDescent="0.25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</row>
    <row r="252" spans="2:19" x14ac:dyDescent="0.25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</row>
    <row r="253" spans="2:19" x14ac:dyDescent="0.25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</row>
    <row r="254" spans="2:19" x14ac:dyDescent="0.25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</row>
    <row r="255" spans="2:19" x14ac:dyDescent="0.25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</row>
    <row r="256" spans="2:19" x14ac:dyDescent="0.25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</row>
    <row r="257" spans="2:19" x14ac:dyDescent="0.25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</row>
    <row r="258" spans="2:19" x14ac:dyDescent="0.25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</row>
    <row r="259" spans="2:19" x14ac:dyDescent="0.25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</row>
    <row r="260" spans="2:19" x14ac:dyDescent="0.25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</row>
    <row r="261" spans="2:19" x14ac:dyDescent="0.25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</row>
    <row r="262" spans="2:19" x14ac:dyDescent="0.25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</row>
    <row r="263" spans="2:19" x14ac:dyDescent="0.25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</row>
    <row r="264" spans="2:19" x14ac:dyDescent="0.25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</row>
    <row r="265" spans="2:19" x14ac:dyDescent="0.25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</row>
    <row r="266" spans="2:19" x14ac:dyDescent="0.25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</row>
    <row r="267" spans="2:19" x14ac:dyDescent="0.25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</row>
    <row r="268" spans="2:19" x14ac:dyDescent="0.25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</row>
    <row r="269" spans="2:19" x14ac:dyDescent="0.25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</row>
    <row r="270" spans="2:19" x14ac:dyDescent="0.25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</row>
    <row r="271" spans="2:19" x14ac:dyDescent="0.25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</row>
    <row r="272" spans="2:19" x14ac:dyDescent="0.25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</row>
    <row r="273" spans="2:19" x14ac:dyDescent="0.25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</row>
    <row r="274" spans="2:19" x14ac:dyDescent="0.25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</row>
    <row r="275" spans="2:19" x14ac:dyDescent="0.25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</row>
    <row r="276" spans="2:19" x14ac:dyDescent="0.25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</row>
    <row r="277" spans="2:19" x14ac:dyDescent="0.25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</row>
    <row r="278" spans="2:19" x14ac:dyDescent="0.25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</row>
    <row r="279" spans="2:19" x14ac:dyDescent="0.25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</row>
    <row r="280" spans="2:19" x14ac:dyDescent="0.25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</row>
    <row r="281" spans="2:19" x14ac:dyDescent="0.25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</row>
    <row r="282" spans="2:19" x14ac:dyDescent="0.25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</row>
    <row r="283" spans="2:19" x14ac:dyDescent="0.25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</row>
    <row r="284" spans="2:19" x14ac:dyDescent="0.25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</row>
    <row r="285" spans="2:19" x14ac:dyDescent="0.25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</row>
    <row r="286" spans="2:19" x14ac:dyDescent="0.25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</row>
    <row r="287" spans="2:19" x14ac:dyDescent="0.25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</row>
    <row r="288" spans="2:19" x14ac:dyDescent="0.25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</row>
    <row r="289" spans="2:19" x14ac:dyDescent="0.25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</row>
    <row r="290" spans="2:19" x14ac:dyDescent="0.25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</row>
    <row r="291" spans="2:19" x14ac:dyDescent="0.25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</row>
    <row r="292" spans="2:19" x14ac:dyDescent="0.25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</row>
    <row r="293" spans="2:19" x14ac:dyDescent="0.25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</row>
    <row r="294" spans="2:19" x14ac:dyDescent="0.25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</row>
    <row r="295" spans="2:19" x14ac:dyDescent="0.25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</row>
    <row r="296" spans="2:19" x14ac:dyDescent="0.25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</row>
    <row r="297" spans="2:19" x14ac:dyDescent="0.25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</row>
    <row r="298" spans="2:19" x14ac:dyDescent="0.25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</row>
    <row r="299" spans="2:19" x14ac:dyDescent="0.25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</row>
    <row r="300" spans="2:19" x14ac:dyDescent="0.25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2:19" x14ac:dyDescent="0.25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</row>
    <row r="302" spans="2:19" x14ac:dyDescent="0.25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</row>
    <row r="303" spans="2:19" x14ac:dyDescent="0.25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</row>
    <row r="304" spans="2:19" x14ac:dyDescent="0.25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</row>
    <row r="305" spans="2:19" x14ac:dyDescent="0.25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</row>
    <row r="306" spans="2:19" x14ac:dyDescent="0.25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</row>
    <row r="307" spans="2:19" x14ac:dyDescent="0.25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</row>
    <row r="308" spans="2:19" x14ac:dyDescent="0.25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</row>
    <row r="309" spans="2:19" x14ac:dyDescent="0.25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</row>
    <row r="310" spans="2:19" x14ac:dyDescent="0.25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</row>
    <row r="311" spans="2:19" x14ac:dyDescent="0.25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</row>
    <row r="312" spans="2:19" x14ac:dyDescent="0.25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</row>
    <row r="313" spans="2:19" x14ac:dyDescent="0.25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</row>
    <row r="314" spans="2:19" x14ac:dyDescent="0.25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</row>
    <row r="315" spans="2:19" x14ac:dyDescent="0.25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</row>
    <row r="316" spans="2:19" x14ac:dyDescent="0.25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</row>
    <row r="317" spans="2:19" x14ac:dyDescent="0.25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</row>
    <row r="318" spans="2:19" x14ac:dyDescent="0.25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</row>
    <row r="319" spans="2:19" x14ac:dyDescent="0.25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</row>
    <row r="320" spans="2:19" x14ac:dyDescent="0.25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</row>
    <row r="321" spans="2:19" x14ac:dyDescent="0.25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</row>
    <row r="322" spans="2:19" x14ac:dyDescent="0.25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</row>
    <row r="323" spans="2:19" x14ac:dyDescent="0.25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</row>
    <row r="324" spans="2:19" x14ac:dyDescent="0.25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</row>
    <row r="325" spans="2:19" x14ac:dyDescent="0.25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</row>
    <row r="326" spans="2:19" x14ac:dyDescent="0.25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</row>
    <row r="327" spans="2:19" x14ac:dyDescent="0.25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</row>
    <row r="328" spans="2:19" x14ac:dyDescent="0.25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</row>
    <row r="329" spans="2:19" x14ac:dyDescent="0.25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</row>
    <row r="330" spans="2:19" x14ac:dyDescent="0.25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</row>
    <row r="331" spans="2:19" x14ac:dyDescent="0.25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</row>
    <row r="332" spans="2:19" x14ac:dyDescent="0.25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</row>
    <row r="333" spans="2:19" x14ac:dyDescent="0.25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</row>
    <row r="334" spans="2:19" x14ac:dyDescent="0.25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</row>
    <row r="335" spans="2:19" x14ac:dyDescent="0.25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</row>
    <row r="336" spans="2:19" x14ac:dyDescent="0.25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</row>
    <row r="337" spans="2:19" x14ac:dyDescent="0.25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</row>
    <row r="338" spans="2:19" x14ac:dyDescent="0.25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</row>
    <row r="339" spans="2:19" x14ac:dyDescent="0.25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</row>
    <row r="340" spans="2:19" x14ac:dyDescent="0.25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</row>
    <row r="341" spans="2:19" x14ac:dyDescent="0.25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</row>
    <row r="342" spans="2:19" x14ac:dyDescent="0.25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</row>
    <row r="343" spans="2:19" x14ac:dyDescent="0.25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</row>
    <row r="344" spans="2:19" x14ac:dyDescent="0.25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</row>
    <row r="345" spans="2:19" x14ac:dyDescent="0.25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</row>
    <row r="346" spans="2:19" x14ac:dyDescent="0.25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</row>
    <row r="347" spans="2:19" x14ac:dyDescent="0.25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</row>
    <row r="348" spans="2:19" x14ac:dyDescent="0.25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</row>
    <row r="349" spans="2:19" x14ac:dyDescent="0.25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</row>
    <row r="350" spans="2:19" x14ac:dyDescent="0.25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</row>
    <row r="351" spans="2:19" x14ac:dyDescent="0.25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</row>
    <row r="352" spans="2:19" x14ac:dyDescent="0.25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</row>
    <row r="353" spans="2:19" x14ac:dyDescent="0.25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</row>
    <row r="354" spans="2:19" x14ac:dyDescent="0.25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</row>
    <row r="355" spans="2:19" x14ac:dyDescent="0.25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</row>
    <row r="356" spans="2:19" x14ac:dyDescent="0.25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</row>
    <row r="357" spans="2:19" x14ac:dyDescent="0.25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</row>
    <row r="358" spans="2:19" x14ac:dyDescent="0.25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</row>
    <row r="359" spans="2:19" x14ac:dyDescent="0.25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2:19" x14ac:dyDescent="0.25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</row>
    <row r="361" spans="2:19" x14ac:dyDescent="0.25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</row>
    <row r="362" spans="2:19" x14ac:dyDescent="0.25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</row>
    <row r="363" spans="2:19" x14ac:dyDescent="0.25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</row>
    <row r="364" spans="2:19" x14ac:dyDescent="0.25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</row>
    <row r="365" spans="2:19" x14ac:dyDescent="0.25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</row>
    <row r="366" spans="2:19" x14ac:dyDescent="0.25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</row>
    <row r="367" spans="2:19" x14ac:dyDescent="0.25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</row>
    <row r="368" spans="2:19" x14ac:dyDescent="0.25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</row>
    <row r="369" spans="2:19" x14ac:dyDescent="0.25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</row>
    <row r="370" spans="2:19" x14ac:dyDescent="0.25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</row>
    <row r="371" spans="2:19" x14ac:dyDescent="0.25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</row>
    <row r="372" spans="2:19" x14ac:dyDescent="0.25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</row>
    <row r="373" spans="2:19" x14ac:dyDescent="0.25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</row>
    <row r="374" spans="2:19" x14ac:dyDescent="0.25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</row>
    <row r="375" spans="2:19" x14ac:dyDescent="0.25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</row>
    <row r="376" spans="2:19" x14ac:dyDescent="0.25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</row>
    <row r="377" spans="2:19" x14ac:dyDescent="0.25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</row>
    <row r="378" spans="2:19" x14ac:dyDescent="0.25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</row>
    <row r="379" spans="2:19" x14ac:dyDescent="0.25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</row>
    <row r="380" spans="2:19" x14ac:dyDescent="0.25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</row>
    <row r="381" spans="2:19" x14ac:dyDescent="0.25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</row>
    <row r="382" spans="2:19" x14ac:dyDescent="0.25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</row>
    <row r="383" spans="2:19" x14ac:dyDescent="0.25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</row>
    <row r="384" spans="2:19" x14ac:dyDescent="0.25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</row>
    <row r="385" spans="2:19" x14ac:dyDescent="0.25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</row>
    <row r="386" spans="2:19" x14ac:dyDescent="0.25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</row>
    <row r="387" spans="2:19" x14ac:dyDescent="0.25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</row>
    <row r="388" spans="2:19" x14ac:dyDescent="0.25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</row>
    <row r="389" spans="2:19" x14ac:dyDescent="0.25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</row>
    <row r="390" spans="2:19" x14ac:dyDescent="0.25"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</row>
    <row r="391" spans="2:19" x14ac:dyDescent="0.25"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</row>
  </sheetData>
  <mergeCells count="6">
    <mergeCell ref="S6:S7"/>
    <mergeCell ref="Q6:Q7"/>
    <mergeCell ref="K6:L6"/>
    <mergeCell ref="M6:N6"/>
    <mergeCell ref="O6:P6"/>
    <mergeCell ref="R6:R7"/>
  </mergeCells>
  <phoneticPr fontId="0" type="noConversion"/>
  <printOptions horizontalCentered="1"/>
  <pageMargins left="0.70866141732283505" right="0.70866141732283505" top="0.74803149606299202" bottom="0.74803149606299202" header="0.31496062992126" footer="0.31496062992126"/>
  <pageSetup paperSize="34" scale="55" orientation="portrait" horizontalDpi="1200" verticalDpi="1200" r:id="rId1"/>
  <headerFooter alignWithMargins="0">
    <oddFooter>&amp;C&amp;"Times New Roman,Regular"&amp;12         A81
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C27" sqref="C27"/>
    </sheetView>
  </sheetViews>
  <sheetFormatPr defaultColWidth="8.77734375" defaultRowHeight="13.2" x14ac:dyDescent="0.25"/>
  <cols>
    <col min="1" max="1" width="13.77734375" style="44" bestFit="1" customWidth="1"/>
    <col min="2" max="16384" width="8.77734375" style="45"/>
  </cols>
  <sheetData>
    <row r="1" spans="1:2" x14ac:dyDescent="0.25">
      <c r="A1" s="44" t="s">
        <v>89</v>
      </c>
      <c r="B1" s="45" t="s">
        <v>90</v>
      </c>
    </row>
    <row r="2" spans="1:2" x14ac:dyDescent="0.25">
      <c r="A2" s="44" t="s">
        <v>91</v>
      </c>
      <c r="B2" s="45" t="s">
        <v>92</v>
      </c>
    </row>
    <row r="3" spans="1:2" x14ac:dyDescent="0.25">
      <c r="A3" s="44" t="s">
        <v>93</v>
      </c>
      <c r="B3" s="45" t="s">
        <v>94</v>
      </c>
    </row>
    <row r="5" spans="1:2" x14ac:dyDescent="0.25">
      <c r="A5" s="44" t="s">
        <v>95</v>
      </c>
    </row>
    <row r="6" spans="1:2" ht="12.45" customHeight="1" x14ac:dyDescent="0.25">
      <c r="B6" s="45" t="s">
        <v>77</v>
      </c>
    </row>
    <row r="7" spans="1:2" ht="12.45" customHeight="1" x14ac:dyDescent="0.25">
      <c r="B7" s="70" t="s">
        <v>96</v>
      </c>
    </row>
    <row r="8" spans="1:2" ht="12.45" customHeight="1" x14ac:dyDescent="0.25">
      <c r="B8" s="45" t="s">
        <v>87</v>
      </c>
    </row>
    <row r="9" spans="1:2" s="72" customFormat="1" ht="12.45" customHeight="1" x14ac:dyDescent="0.3">
      <c r="A9" s="71"/>
      <c r="B9" s="72" t="s">
        <v>98</v>
      </c>
    </row>
    <row r="10" spans="1:2" s="72" customFormat="1" ht="12.45" customHeight="1" x14ac:dyDescent="0.3">
      <c r="A10" s="71"/>
      <c r="B10" s="72" t="s">
        <v>99</v>
      </c>
    </row>
    <row r="11" spans="1:2" s="72" customFormat="1" ht="12.45" customHeight="1" x14ac:dyDescent="0.3">
      <c r="A11" s="71"/>
    </row>
    <row r="12" spans="1:2" x14ac:dyDescent="0.25">
      <c r="B12" s="60" t="s">
        <v>79</v>
      </c>
    </row>
  </sheetData>
  <hyperlinks>
    <hyperlink ref="B12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G364"/>
  <sheetViews>
    <sheetView zoomScale="75" workbookViewId="0">
      <pane xSplit="2" ySplit="10" topLeftCell="C35" activePane="bottomRight" state="frozen"/>
      <selection pane="topRight" activeCell="C1" sqref="C1"/>
      <selection pane="bottomLeft" activeCell="A11" sqref="A11"/>
      <selection pane="bottomRight" activeCell="J74" sqref="J74"/>
    </sheetView>
  </sheetViews>
  <sheetFormatPr defaultColWidth="9.21875" defaultRowHeight="12" x14ac:dyDescent="0.25"/>
  <cols>
    <col min="1" max="1" width="5.77734375" style="2" customWidth="1"/>
    <col min="2" max="2" width="9.21875" style="21" customWidth="1"/>
    <col min="3" max="11" width="9.77734375" style="2" customWidth="1"/>
    <col min="12" max="12" width="10.77734375" style="2" customWidth="1"/>
    <col min="13" max="13" width="0.77734375" style="2" customWidth="1"/>
    <col min="14" max="16" width="9.77734375" style="2" customWidth="1"/>
    <col min="17" max="17" width="1" style="2" customWidth="1"/>
    <col min="18" max="18" width="8.77734375" style="2" customWidth="1"/>
    <col min="19" max="19" width="9.21875" style="2"/>
    <col min="20" max="21" width="8.77734375" style="2" customWidth="1"/>
    <col min="22" max="22" width="9" style="2" customWidth="1"/>
    <col min="23" max="23" width="8.5546875" style="2" customWidth="1"/>
    <col min="24" max="24" width="8" style="2" customWidth="1"/>
    <col min="25" max="25" width="9" style="2" customWidth="1"/>
    <col min="26" max="26" width="8.77734375" style="2" customWidth="1"/>
    <col min="27" max="27" width="11" style="2" customWidth="1"/>
    <col min="28" max="28" width="8.77734375" style="12" customWidth="1"/>
    <col min="29" max="16384" width="9.21875" style="2"/>
  </cols>
  <sheetData>
    <row r="1" spans="2:28" ht="30" customHeight="1" x14ac:dyDescent="0.3">
      <c r="B1" s="82" t="s">
        <v>62</v>
      </c>
      <c r="C1" s="82"/>
      <c r="D1" s="83"/>
      <c r="E1" s="83"/>
      <c r="F1" s="83"/>
      <c r="G1" s="83"/>
      <c r="H1" s="83"/>
      <c r="I1" s="83"/>
      <c r="J1" s="83"/>
      <c r="K1" s="83"/>
      <c r="L1" s="4" t="s">
        <v>5</v>
      </c>
      <c r="M1" s="5"/>
      <c r="N1" s="6" t="s">
        <v>6</v>
      </c>
      <c r="O1" s="4"/>
      <c r="P1" s="4"/>
      <c r="Q1" s="3"/>
      <c r="R1" s="3"/>
      <c r="S1" s="83"/>
      <c r="T1" s="83"/>
      <c r="U1" s="83"/>
      <c r="V1" s="83"/>
      <c r="W1" s="83"/>
      <c r="X1" s="83"/>
      <c r="Y1" s="83"/>
      <c r="Z1" s="3"/>
      <c r="AA1" s="7"/>
      <c r="AB1" s="7"/>
    </row>
    <row r="2" spans="2:28" ht="12" customHeight="1" x14ac:dyDescent="0.3">
      <c r="B2" s="8"/>
      <c r="C2" s="7"/>
      <c r="D2" s="7"/>
      <c r="E2" s="7"/>
      <c r="F2" s="7"/>
      <c r="G2" s="7"/>
      <c r="H2" s="7"/>
      <c r="I2" s="7"/>
      <c r="J2" s="9"/>
      <c r="L2" s="10" t="s">
        <v>7</v>
      </c>
      <c r="M2" s="11"/>
      <c r="N2" s="1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ht="12" customHeight="1" thickBot="1" x14ac:dyDescent="0.35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ht="17.100000000000001" customHeight="1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7"/>
      <c r="AB4" s="7"/>
    </row>
    <row r="5" spans="2:28" s="15" customFormat="1" ht="17.100000000000001" customHeight="1" x14ac:dyDescent="0.2">
      <c r="B5" s="16" t="s">
        <v>8</v>
      </c>
      <c r="C5" s="81" t="s">
        <v>9</v>
      </c>
      <c r="D5" s="81"/>
      <c r="E5" s="81"/>
      <c r="F5" s="81"/>
      <c r="G5" s="81"/>
      <c r="H5" s="81"/>
      <c r="I5" s="81"/>
      <c r="J5" s="81"/>
      <c r="K5" s="81"/>
      <c r="L5" s="17"/>
      <c r="M5" s="17"/>
      <c r="N5" s="81" t="s">
        <v>10</v>
      </c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16" t="s">
        <v>8</v>
      </c>
    </row>
    <row r="6" spans="2:28" s="15" customFormat="1" ht="17.100000000000001" customHeight="1" x14ac:dyDescent="0.2">
      <c r="B6" s="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A6" s="20"/>
      <c r="AB6" s="20"/>
    </row>
    <row r="7" spans="2:28" ht="17.100000000000001" customHeight="1" x14ac:dyDescent="0.25">
      <c r="C7" s="21" t="s">
        <v>0</v>
      </c>
      <c r="D7" s="21" t="s">
        <v>1</v>
      </c>
      <c r="E7" s="21" t="s">
        <v>11</v>
      </c>
      <c r="F7" s="21" t="s">
        <v>12</v>
      </c>
      <c r="G7" s="21" t="s">
        <v>4</v>
      </c>
      <c r="H7" s="21" t="s">
        <v>13</v>
      </c>
      <c r="I7" s="21" t="s">
        <v>3</v>
      </c>
      <c r="J7" s="21" t="s">
        <v>14</v>
      </c>
      <c r="K7" s="21" t="s">
        <v>15</v>
      </c>
      <c r="L7" s="21" t="s">
        <v>16</v>
      </c>
      <c r="M7" s="21"/>
      <c r="N7" s="81" t="s">
        <v>17</v>
      </c>
      <c r="O7" s="81"/>
      <c r="P7" s="81"/>
      <c r="Q7" s="22"/>
      <c r="R7" s="81" t="s">
        <v>13</v>
      </c>
      <c r="S7" s="81"/>
      <c r="T7" s="81"/>
      <c r="U7" s="81"/>
      <c r="V7" s="21" t="s">
        <v>18</v>
      </c>
      <c r="W7" s="21" t="s">
        <v>19</v>
      </c>
      <c r="X7" s="21" t="s">
        <v>20</v>
      </c>
      <c r="Y7" s="21" t="s">
        <v>21</v>
      </c>
      <c r="AB7" s="2"/>
    </row>
    <row r="8" spans="2:28" ht="17.100000000000001" customHeight="1" x14ac:dyDescent="0.25">
      <c r="B8" s="16"/>
      <c r="C8" s="21"/>
      <c r="D8" s="21"/>
      <c r="E8" s="21"/>
      <c r="F8" s="21" t="s">
        <v>22</v>
      </c>
      <c r="G8" s="21" t="s">
        <v>23</v>
      </c>
      <c r="H8" s="21" t="s">
        <v>24</v>
      </c>
      <c r="I8" s="21" t="s">
        <v>24</v>
      </c>
      <c r="J8" s="21" t="s">
        <v>25</v>
      </c>
      <c r="K8" s="21" t="s">
        <v>26</v>
      </c>
      <c r="L8" s="21" t="s">
        <v>27</v>
      </c>
      <c r="M8" s="21"/>
      <c r="N8" s="21" t="s">
        <v>28</v>
      </c>
      <c r="O8" s="21" t="s">
        <v>29</v>
      </c>
      <c r="P8" s="21" t="s">
        <v>30</v>
      </c>
      <c r="Q8" s="21"/>
      <c r="R8" s="21" t="s">
        <v>31</v>
      </c>
      <c r="S8" s="21" t="s">
        <v>32</v>
      </c>
      <c r="T8" s="21" t="s">
        <v>33</v>
      </c>
      <c r="U8" s="21" t="s">
        <v>34</v>
      </c>
      <c r="V8" s="21" t="s">
        <v>35</v>
      </c>
      <c r="W8" s="21" t="s">
        <v>36</v>
      </c>
      <c r="X8" s="21" t="s">
        <v>37</v>
      </c>
      <c r="Y8" s="21" t="s">
        <v>38</v>
      </c>
      <c r="Z8" s="16"/>
      <c r="AA8" s="2" t="s">
        <v>39</v>
      </c>
      <c r="AB8" s="2"/>
    </row>
    <row r="9" spans="2:28" ht="17.100000000000001" customHeight="1" x14ac:dyDescent="0.25">
      <c r="C9" s="21"/>
      <c r="D9" s="21"/>
      <c r="E9" s="21"/>
      <c r="F9" s="21"/>
      <c r="G9" s="21"/>
      <c r="H9" s="21" t="s">
        <v>21</v>
      </c>
      <c r="I9" s="21" t="s">
        <v>21</v>
      </c>
      <c r="J9" s="21"/>
      <c r="K9" s="21" t="s">
        <v>40</v>
      </c>
      <c r="L9" s="21" t="s">
        <v>41</v>
      </c>
      <c r="M9" s="21"/>
      <c r="N9" s="21"/>
      <c r="O9" s="21" t="s">
        <v>42</v>
      </c>
      <c r="P9" s="21"/>
      <c r="Q9" s="21"/>
      <c r="R9" s="21" t="s">
        <v>4</v>
      </c>
      <c r="S9" s="21"/>
      <c r="T9" s="21"/>
      <c r="U9" s="21"/>
      <c r="V9" s="21" t="s">
        <v>43</v>
      </c>
      <c r="W9" s="21"/>
      <c r="X9" s="21"/>
      <c r="Y9" s="21" t="s">
        <v>44</v>
      </c>
      <c r="AA9" s="2" t="s">
        <v>45</v>
      </c>
      <c r="AB9" s="2"/>
    </row>
    <row r="10" spans="2:28" ht="17.100000000000001" customHeight="1" thickBot="1" x14ac:dyDescent="0.3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4"/>
      <c r="T10" s="24"/>
      <c r="U10" s="1"/>
      <c r="V10" s="1"/>
      <c r="W10" s="24"/>
      <c r="X10" s="1"/>
      <c r="Y10" s="1"/>
      <c r="Z10" s="23"/>
      <c r="AB10" s="2"/>
    </row>
    <row r="11" spans="2:28" ht="17.100000000000001" customHeight="1" x14ac:dyDescent="0.2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2"/>
      <c r="AB11" s="2"/>
    </row>
    <row r="12" spans="2:28" ht="20.100000000000001" customHeight="1" x14ac:dyDescent="0.25">
      <c r="B12" s="16">
        <v>1988</v>
      </c>
      <c r="C12" s="26">
        <v>436.5</v>
      </c>
      <c r="D12" s="26">
        <v>556.6</v>
      </c>
      <c r="E12" s="26">
        <f t="shared" ref="E12:E22" si="0">+C12-D12</f>
        <v>-120.10000000000002</v>
      </c>
      <c r="F12" s="26">
        <v>145.6</v>
      </c>
      <c r="G12" s="26">
        <v>-54.3</v>
      </c>
      <c r="H12" s="26">
        <v>-5.0999999999999996</v>
      </c>
      <c r="I12" s="26">
        <v>118.5</v>
      </c>
      <c r="J12" s="26">
        <f>+G12+H12+I12</f>
        <v>59.1</v>
      </c>
      <c r="K12" s="26">
        <f>+J12+F12+E12</f>
        <v>84.599999999999966</v>
      </c>
      <c r="L12" s="26">
        <f>+K12/AA12*100</f>
        <v>5.3287981859410412</v>
      </c>
      <c r="M12" s="26"/>
      <c r="N12" s="26">
        <v>13.9</v>
      </c>
      <c r="O12" s="26">
        <v>-1</v>
      </c>
      <c r="P12" s="26">
        <f t="shared" ref="P12:P27" si="1">+N12+O12</f>
        <v>12.9</v>
      </c>
      <c r="Q12" s="26"/>
      <c r="R12" s="26">
        <v>32.299999999999997</v>
      </c>
      <c r="S12" s="26">
        <v>4.4000000000000004</v>
      </c>
      <c r="T12" s="26">
        <v>10.8</v>
      </c>
      <c r="U12" s="26">
        <f t="shared" ref="U12:U34" si="2">+T12+S12+R12</f>
        <v>47.5</v>
      </c>
      <c r="V12" s="26">
        <f t="shared" ref="V12:V34" si="3">+P12+U12</f>
        <v>60.4</v>
      </c>
      <c r="W12" s="26">
        <v>15.1</v>
      </c>
      <c r="X12" s="26">
        <f t="shared" ref="X12:X21" si="4">+K12+V12+W12</f>
        <v>160.09999999999997</v>
      </c>
      <c r="Y12" s="26">
        <f t="shared" ref="Y12:Y23" si="5">-X12</f>
        <v>-160.09999999999997</v>
      </c>
      <c r="Z12" s="16">
        <v>1988</v>
      </c>
      <c r="AA12" s="2">
        <v>1587.6</v>
      </c>
      <c r="AB12" s="2"/>
    </row>
    <row r="13" spans="2:28" ht="20.100000000000001" customHeight="1" x14ac:dyDescent="0.25">
      <c r="B13" s="16">
        <v>1989</v>
      </c>
      <c r="C13" s="26">
        <v>559.4</v>
      </c>
      <c r="D13" s="26">
        <v>725.3</v>
      </c>
      <c r="E13" s="26">
        <f t="shared" si="0"/>
        <v>-165.89999999999998</v>
      </c>
      <c r="F13" s="26">
        <v>239.7</v>
      </c>
      <c r="G13" s="26">
        <v>-70.2</v>
      </c>
      <c r="H13" s="26">
        <v>-21.5</v>
      </c>
      <c r="I13" s="26">
        <v>102.9</v>
      </c>
      <c r="J13" s="26">
        <f>+G13+H13+I13</f>
        <v>11.200000000000003</v>
      </c>
      <c r="K13" s="26">
        <f>+J13+F13+E13</f>
        <v>85</v>
      </c>
      <c r="L13" s="26">
        <f t="shared" ref="L13:L19" si="6">+K13/AA13*100</f>
        <v>4.5686643375436713</v>
      </c>
      <c r="M13" s="26"/>
      <c r="N13" s="26">
        <v>-16.5</v>
      </c>
      <c r="O13" s="26">
        <v>-32.5</v>
      </c>
      <c r="P13" s="26">
        <f t="shared" si="1"/>
        <v>-49</v>
      </c>
      <c r="Q13" s="26"/>
      <c r="R13" s="26">
        <v>28.7</v>
      </c>
      <c r="S13" s="26">
        <v>-9.5</v>
      </c>
      <c r="T13" s="26">
        <v>-58.1</v>
      </c>
      <c r="U13" s="26">
        <f t="shared" si="2"/>
        <v>-38.899999999999991</v>
      </c>
      <c r="V13" s="26">
        <f t="shared" si="3"/>
        <v>-87.899999999999991</v>
      </c>
      <c r="W13" s="26">
        <v>-18.3</v>
      </c>
      <c r="X13" s="26">
        <f t="shared" si="4"/>
        <v>-21.199999999999992</v>
      </c>
      <c r="Y13" s="26">
        <f t="shared" si="5"/>
        <v>21.199999999999992</v>
      </c>
      <c r="Z13" s="16">
        <v>1989</v>
      </c>
      <c r="AA13" s="2">
        <v>1860.5</v>
      </c>
      <c r="AB13" s="2"/>
    </row>
    <row r="14" spans="2:28" ht="20.100000000000001" customHeight="1" x14ac:dyDescent="0.25">
      <c r="B14" s="16">
        <v>1990</v>
      </c>
      <c r="C14" s="26">
        <v>618.29999999999995</v>
      </c>
      <c r="D14" s="26">
        <v>950.2</v>
      </c>
      <c r="E14" s="26">
        <f t="shared" si="0"/>
        <v>-331.90000000000009</v>
      </c>
      <c r="F14" s="26">
        <v>267.89999999999998</v>
      </c>
      <c r="G14" s="26">
        <v>-70.3</v>
      </c>
      <c r="H14" s="26">
        <v>-33</v>
      </c>
      <c r="I14" s="26">
        <v>101.5</v>
      </c>
      <c r="J14" s="26">
        <f>+G14+H14+I14</f>
        <v>-1.7999999999999972</v>
      </c>
      <c r="K14" s="26">
        <f>+J14+F14+E14</f>
        <v>-65.800000000000125</v>
      </c>
      <c r="L14" s="26">
        <f t="shared" si="6"/>
        <v>-3.2627559875043448</v>
      </c>
      <c r="M14" s="26"/>
      <c r="N14" s="26">
        <v>-2.5</v>
      </c>
      <c r="O14" s="26">
        <v>-42.1</v>
      </c>
      <c r="P14" s="26">
        <f t="shared" si="1"/>
        <v>-44.6</v>
      </c>
      <c r="Q14" s="26"/>
      <c r="R14" s="26">
        <v>100.4</v>
      </c>
      <c r="S14" s="26">
        <v>5</v>
      </c>
      <c r="T14" s="26">
        <v>16.2</v>
      </c>
      <c r="U14" s="26">
        <f t="shared" si="2"/>
        <v>121.60000000000001</v>
      </c>
      <c r="V14" s="26">
        <f t="shared" si="3"/>
        <v>77</v>
      </c>
      <c r="W14" s="26">
        <v>43.3</v>
      </c>
      <c r="X14" s="26">
        <f t="shared" si="4"/>
        <v>54.499999999999872</v>
      </c>
      <c r="Y14" s="26">
        <f t="shared" si="5"/>
        <v>-54.499999999999872</v>
      </c>
      <c r="Z14" s="16">
        <v>1990</v>
      </c>
      <c r="AA14" s="2">
        <v>2016.7</v>
      </c>
      <c r="AB14" s="2"/>
    </row>
    <row r="15" spans="2:28" ht="18" customHeight="1" x14ac:dyDescent="0.25">
      <c r="B15" s="16">
        <v>1991</v>
      </c>
      <c r="C15" s="26">
        <v>540.79999999999995</v>
      </c>
      <c r="D15" s="26">
        <v>810.6</v>
      </c>
      <c r="E15" s="26">
        <f t="shared" si="0"/>
        <v>-269.80000000000007</v>
      </c>
      <c r="F15" s="26">
        <v>232.5</v>
      </c>
      <c r="G15" s="26">
        <v>-58.5</v>
      </c>
      <c r="H15" s="26">
        <v>-36.299999999999997</v>
      </c>
      <c r="I15" s="26">
        <v>142.1</v>
      </c>
      <c r="J15" s="26">
        <f>+G15+H15+I15</f>
        <v>47.3</v>
      </c>
      <c r="K15" s="26">
        <f>+J15+F15+E15</f>
        <v>9.9999999999999432</v>
      </c>
      <c r="L15" s="26">
        <f t="shared" si="6"/>
        <v>0.47689446325527884</v>
      </c>
      <c r="M15" s="26"/>
      <c r="N15" s="26">
        <v>-22.9</v>
      </c>
      <c r="O15" s="26">
        <v>-22.8</v>
      </c>
      <c r="P15" s="26">
        <f t="shared" si="1"/>
        <v>-45.7</v>
      </c>
      <c r="Q15" s="26"/>
      <c r="R15" s="26">
        <v>-5.9</v>
      </c>
      <c r="S15" s="26">
        <v>1.7</v>
      </c>
      <c r="T15" s="26">
        <v>23.5</v>
      </c>
      <c r="U15" s="26">
        <f t="shared" si="2"/>
        <v>19.299999999999997</v>
      </c>
      <c r="V15" s="26">
        <f t="shared" si="3"/>
        <v>-26.400000000000006</v>
      </c>
      <c r="W15" s="26">
        <v>29.1</v>
      </c>
      <c r="X15" s="26">
        <f t="shared" si="4"/>
        <v>12.699999999999939</v>
      </c>
      <c r="Y15" s="26">
        <f t="shared" si="5"/>
        <v>-12.699999999999939</v>
      </c>
      <c r="Z15" s="16">
        <v>1991</v>
      </c>
      <c r="AA15" s="2">
        <v>2096.9</v>
      </c>
      <c r="AB15" s="2"/>
    </row>
    <row r="16" spans="2:28" ht="17.100000000000001" customHeight="1" x14ac:dyDescent="0.25">
      <c r="B16" s="16">
        <v>1992</v>
      </c>
      <c r="C16" s="26">
        <v>515.79999999999995</v>
      </c>
      <c r="D16" s="26">
        <v>809.8</v>
      </c>
      <c r="E16" s="26">
        <f t="shared" si="0"/>
        <v>-294</v>
      </c>
      <c r="F16" s="26">
        <v>258.8</v>
      </c>
      <c r="G16" s="26">
        <v>-75.2</v>
      </c>
      <c r="H16" s="26">
        <v>-24.5</v>
      </c>
      <c r="I16" s="26">
        <v>141.9</v>
      </c>
      <c r="J16" s="26">
        <f t="shared" ref="J16:J22" si="7">+G16+H16+I16</f>
        <v>42.2</v>
      </c>
      <c r="K16" s="26">
        <v>6.9</v>
      </c>
      <c r="L16" s="26">
        <f t="shared" si="6"/>
        <v>0.29958318860715527</v>
      </c>
      <c r="M16" s="26"/>
      <c r="N16" s="26">
        <v>-17.3</v>
      </c>
      <c r="O16" s="26">
        <v>-20.8</v>
      </c>
      <c r="P16" s="26">
        <f t="shared" si="1"/>
        <v>-38.1</v>
      </c>
      <c r="Q16" s="26"/>
      <c r="R16" s="26">
        <v>105.3</v>
      </c>
      <c r="S16" s="26">
        <v>9.4</v>
      </c>
      <c r="T16" s="26">
        <v>11.6</v>
      </c>
      <c r="U16" s="26">
        <f t="shared" ref="U16:U24" si="8">+T16+S16+R16</f>
        <v>126.3</v>
      </c>
      <c r="V16" s="26">
        <f>+P16+U16</f>
        <v>88.199999999999989</v>
      </c>
      <c r="W16" s="26">
        <v>-14.95</v>
      </c>
      <c r="X16" s="26">
        <f>+K16+V16+W16</f>
        <v>80.149999999999991</v>
      </c>
      <c r="Y16" s="26">
        <f t="shared" si="5"/>
        <v>-80.149999999999991</v>
      </c>
      <c r="Z16" s="16">
        <v>1992</v>
      </c>
      <c r="AA16" s="2">
        <v>2303.1999999999998</v>
      </c>
      <c r="AB16" s="2"/>
    </row>
    <row r="17" spans="2:28" ht="17.100000000000001" customHeight="1" x14ac:dyDescent="0.25">
      <c r="B17" s="16">
        <v>1993</v>
      </c>
      <c r="C17" s="26">
        <v>581</v>
      </c>
      <c r="D17" s="26">
        <v>1006.5</v>
      </c>
      <c r="E17" s="26">
        <f t="shared" si="0"/>
        <v>-425.5</v>
      </c>
      <c r="F17" s="26">
        <v>286.7</v>
      </c>
      <c r="G17" s="26">
        <v>-83.6</v>
      </c>
      <c r="H17" s="26">
        <v>-17.100000000000001</v>
      </c>
      <c r="I17" s="26">
        <v>123.6</v>
      </c>
      <c r="J17" s="26">
        <f t="shared" si="7"/>
        <v>22.900000000000006</v>
      </c>
      <c r="K17" s="26">
        <v>-115.9</v>
      </c>
      <c r="L17" s="26">
        <f t="shared" si="6"/>
        <v>-4.5946481665014867</v>
      </c>
      <c r="M17" s="26"/>
      <c r="N17" s="26">
        <v>-12.7</v>
      </c>
      <c r="O17" s="26">
        <v>-36.1</v>
      </c>
      <c r="P17" s="26">
        <f t="shared" si="1"/>
        <v>-48.8</v>
      </c>
      <c r="Q17" s="26"/>
      <c r="R17" s="26">
        <v>116.9</v>
      </c>
      <c r="S17" s="26">
        <v>-26.6</v>
      </c>
      <c r="T17" s="26">
        <v>-20.8</v>
      </c>
      <c r="U17" s="26">
        <f t="shared" si="8"/>
        <v>69.5</v>
      </c>
      <c r="V17" s="26">
        <f t="shared" si="3"/>
        <v>20.700000000000003</v>
      </c>
      <c r="W17" s="26">
        <v>29</v>
      </c>
      <c r="X17" s="26">
        <f t="shared" si="4"/>
        <v>-66.2</v>
      </c>
      <c r="Y17" s="26">
        <f t="shared" si="5"/>
        <v>66.2</v>
      </c>
      <c r="Z17" s="16">
        <v>1993</v>
      </c>
      <c r="AA17" s="2">
        <v>2522.5</v>
      </c>
      <c r="AB17" s="2"/>
    </row>
    <row r="18" spans="2:28" ht="17.100000000000001" customHeight="1" x14ac:dyDescent="0.25">
      <c r="B18" s="16">
        <v>1994</v>
      </c>
      <c r="C18" s="26">
        <v>727</v>
      </c>
      <c r="D18" s="26">
        <v>1053.7</v>
      </c>
      <c r="E18" s="26">
        <f t="shared" si="0"/>
        <v>-326.70000000000005</v>
      </c>
      <c r="F18" s="26">
        <v>290.3</v>
      </c>
      <c r="G18" s="26">
        <v>-126.1</v>
      </c>
      <c r="H18" s="26">
        <v>-34.799999999999997</v>
      </c>
      <c r="I18" s="26">
        <v>105.4</v>
      </c>
      <c r="J18" s="26">
        <f t="shared" si="7"/>
        <v>-55.499999999999972</v>
      </c>
      <c r="K18" s="26">
        <v>-91.9</v>
      </c>
      <c r="L18" s="26">
        <f t="shared" si="6"/>
        <v>-3.4379559313157011</v>
      </c>
      <c r="M18" s="26"/>
      <c r="N18" s="26">
        <v>5.3</v>
      </c>
      <c r="O18" s="26">
        <v>-53.9</v>
      </c>
      <c r="P18" s="26">
        <f t="shared" si="1"/>
        <v>-48.6</v>
      </c>
      <c r="Q18" s="26"/>
      <c r="R18" s="26">
        <v>99.9</v>
      </c>
      <c r="S18" s="26">
        <v>31.1</v>
      </c>
      <c r="T18" s="26">
        <v>-0.7</v>
      </c>
      <c r="U18" s="26">
        <f t="shared" si="8"/>
        <v>130.30000000000001</v>
      </c>
      <c r="V18" s="26">
        <f t="shared" si="3"/>
        <v>81.700000000000017</v>
      </c>
      <c r="W18" s="26">
        <v>-2.9</v>
      </c>
      <c r="X18" s="26">
        <f t="shared" si="4"/>
        <v>-13.099999999999989</v>
      </c>
      <c r="Y18" s="26">
        <f t="shared" si="5"/>
        <v>13.099999999999989</v>
      </c>
      <c r="Z18" s="16">
        <v>1994</v>
      </c>
      <c r="AA18" s="2">
        <v>2673.1</v>
      </c>
      <c r="AB18" s="2"/>
    </row>
    <row r="19" spans="2:28" ht="17.100000000000001" customHeight="1" x14ac:dyDescent="0.25">
      <c r="B19" s="16">
        <v>1995</v>
      </c>
      <c r="C19" s="26">
        <v>740.8</v>
      </c>
      <c r="D19" s="26">
        <v>1070.8</v>
      </c>
      <c r="E19" s="26">
        <f t="shared" si="0"/>
        <v>-330</v>
      </c>
      <c r="F19" s="26">
        <v>278.7</v>
      </c>
      <c r="G19" s="26">
        <v>-101.2</v>
      </c>
      <c r="H19" s="26">
        <v>-37.200000000000003</v>
      </c>
      <c r="I19" s="26">
        <v>164.6</v>
      </c>
      <c r="J19" s="26">
        <f t="shared" si="7"/>
        <v>26.199999999999989</v>
      </c>
      <c r="K19" s="26">
        <v>-25.1</v>
      </c>
      <c r="L19" s="26">
        <f t="shared" si="6"/>
        <v>-0.89646058787813854</v>
      </c>
      <c r="M19" s="26"/>
      <c r="N19" s="26">
        <v>-5.0999999999999996</v>
      </c>
      <c r="O19" s="26">
        <v>-17.899999999999999</v>
      </c>
      <c r="P19" s="26">
        <f t="shared" si="1"/>
        <v>-23</v>
      </c>
      <c r="Q19" s="26"/>
      <c r="R19" s="26">
        <v>76.2</v>
      </c>
      <c r="S19" s="26">
        <v>30</v>
      </c>
      <c r="T19" s="26">
        <v>25.6</v>
      </c>
      <c r="U19" s="26">
        <f t="shared" si="8"/>
        <v>131.80000000000001</v>
      </c>
      <c r="V19" s="26">
        <f t="shared" si="3"/>
        <v>108.80000000000001</v>
      </c>
      <c r="W19" s="26">
        <v>24.5</v>
      </c>
      <c r="X19" s="26">
        <f t="shared" si="4"/>
        <v>108.20000000000002</v>
      </c>
      <c r="Y19" s="26">
        <f t="shared" si="5"/>
        <v>-108.20000000000002</v>
      </c>
      <c r="Z19" s="16">
        <v>1995</v>
      </c>
      <c r="AA19" s="2">
        <v>2799.9</v>
      </c>
      <c r="AB19" s="2"/>
    </row>
    <row r="20" spans="2:28" ht="17.100000000000001" customHeight="1" x14ac:dyDescent="0.25">
      <c r="B20" s="16">
        <v>1996</v>
      </c>
      <c r="C20" s="26">
        <v>913.6</v>
      </c>
      <c r="D20" s="26">
        <v>1179.5</v>
      </c>
      <c r="E20" s="26">
        <f t="shared" si="0"/>
        <v>-265.89999999999998</v>
      </c>
      <c r="F20" s="26">
        <v>326.8</v>
      </c>
      <c r="G20" s="26">
        <v>-86</v>
      </c>
      <c r="H20" s="26">
        <v>-42.7</v>
      </c>
      <c r="I20" s="26">
        <v>155.1</v>
      </c>
      <c r="J20" s="26">
        <f t="shared" si="7"/>
        <v>26.400000000000006</v>
      </c>
      <c r="K20" s="26">
        <v>87.3</v>
      </c>
      <c r="L20" s="26">
        <v>3</v>
      </c>
      <c r="M20" s="26"/>
      <c r="N20" s="26">
        <v>-2.5</v>
      </c>
      <c r="O20" s="26">
        <v>-7.3</v>
      </c>
      <c r="P20" s="26">
        <f t="shared" si="1"/>
        <v>-9.8000000000000007</v>
      </c>
      <c r="Q20" s="26"/>
      <c r="R20" s="26">
        <v>-33</v>
      </c>
      <c r="S20" s="26">
        <v>30.2</v>
      </c>
      <c r="T20" s="26">
        <v>22.6</v>
      </c>
      <c r="U20" s="26">
        <f t="shared" si="8"/>
        <v>19.799999999999997</v>
      </c>
      <c r="V20" s="26">
        <f t="shared" si="3"/>
        <v>9.9999999999999964</v>
      </c>
      <c r="W20" s="26">
        <v>1.7</v>
      </c>
      <c r="X20" s="26">
        <f t="shared" si="4"/>
        <v>99</v>
      </c>
      <c r="Y20" s="26">
        <f t="shared" si="5"/>
        <v>-99</v>
      </c>
      <c r="Z20" s="16">
        <v>1996</v>
      </c>
      <c r="AA20" s="27">
        <v>2962.3</v>
      </c>
      <c r="AB20" s="2"/>
    </row>
    <row r="21" spans="2:28" ht="17.100000000000001" customHeight="1" x14ac:dyDescent="0.25">
      <c r="B21" s="16">
        <v>1997</v>
      </c>
      <c r="C21" s="26">
        <f>SUM(C31:C34)</f>
        <v>803.8</v>
      </c>
      <c r="D21" s="26">
        <v>1182.3</v>
      </c>
      <c r="E21" s="26">
        <f t="shared" si="0"/>
        <v>-378.5</v>
      </c>
      <c r="F21" s="26">
        <v>426.3</v>
      </c>
      <c r="G21" s="26">
        <f>SUM(G31:G34)</f>
        <v>-104.08999999999999</v>
      </c>
      <c r="H21" s="26">
        <f>SUM(H31:H34)</f>
        <v>-16.498999999999999</v>
      </c>
      <c r="I21" s="26">
        <v>118.3</v>
      </c>
      <c r="J21" s="26">
        <f t="shared" si="7"/>
        <v>-2.2889999999999873</v>
      </c>
      <c r="K21" s="26">
        <v>44.5</v>
      </c>
      <c r="L21" s="26">
        <f>SUM(L31:L34)</f>
        <v>1.5191937011989924</v>
      </c>
      <c r="M21" s="26"/>
      <c r="N21" s="26">
        <v>-7.2</v>
      </c>
      <c r="O21" s="26">
        <f>SUM(O31:O34)</f>
        <v>-2.5999999999999996</v>
      </c>
      <c r="P21" s="26">
        <f t="shared" si="1"/>
        <v>-9.8000000000000007</v>
      </c>
      <c r="Q21" s="26"/>
      <c r="R21" s="26">
        <f>SUM(R31:R34)</f>
        <v>-10.600000000000003</v>
      </c>
      <c r="S21" s="26">
        <v>-11.2</v>
      </c>
      <c r="T21" s="26">
        <f>SUM(T31:T34)</f>
        <v>-10.160000000000004</v>
      </c>
      <c r="U21" s="26">
        <f t="shared" si="8"/>
        <v>-31.960000000000008</v>
      </c>
      <c r="V21" s="26">
        <f t="shared" si="3"/>
        <v>-41.760000000000005</v>
      </c>
      <c r="W21" s="26">
        <v>-42.7</v>
      </c>
      <c r="X21" s="26">
        <f t="shared" si="4"/>
        <v>-39.960000000000008</v>
      </c>
      <c r="Y21" s="26">
        <f t="shared" si="5"/>
        <v>39.960000000000008</v>
      </c>
      <c r="Z21" s="16">
        <v>1997</v>
      </c>
      <c r="AA21" s="27">
        <v>3060.9</v>
      </c>
      <c r="AB21" s="2"/>
    </row>
    <row r="22" spans="2:28" ht="17.100000000000001" customHeight="1" x14ac:dyDescent="0.25">
      <c r="B22" s="16">
        <v>1998</v>
      </c>
      <c r="C22" s="26">
        <f>SUM(C37:C40)</f>
        <v>839.5</v>
      </c>
      <c r="D22" s="26">
        <v>1221.0999999999999</v>
      </c>
      <c r="E22" s="26">
        <f t="shared" si="0"/>
        <v>-381.59999999999991</v>
      </c>
      <c r="F22" s="26">
        <v>351.9</v>
      </c>
      <c r="G22" s="26">
        <f>SUM(G37:G40)</f>
        <v>-161.94</v>
      </c>
      <c r="H22" s="26">
        <f>SUM(H37:H40)</f>
        <v>-13.899999999999999</v>
      </c>
      <c r="I22" s="26">
        <f>SUM(I37:I40)</f>
        <v>188.5</v>
      </c>
      <c r="J22" s="26">
        <f t="shared" si="7"/>
        <v>12.659999999999997</v>
      </c>
      <c r="K22" s="26">
        <v>-17</v>
      </c>
      <c r="L22" s="26">
        <f>SUM(L37:L40)</f>
        <v>-0.51830196723308219</v>
      </c>
      <c r="M22" s="26"/>
      <c r="N22" s="26">
        <v>-13.4</v>
      </c>
      <c r="O22" s="26">
        <f>SUM(O37:O40)</f>
        <v>60.346000000000004</v>
      </c>
      <c r="P22" s="26">
        <f t="shared" si="1"/>
        <v>46.946000000000005</v>
      </c>
      <c r="Q22" s="26"/>
      <c r="R22" s="26">
        <f>SUM(R37:R40)</f>
        <v>139.88</v>
      </c>
      <c r="S22" s="26">
        <v>24</v>
      </c>
      <c r="T22" s="26">
        <f>SUM(T37:T40)</f>
        <v>-53.2</v>
      </c>
      <c r="U22" s="26">
        <f t="shared" si="8"/>
        <v>110.67999999999999</v>
      </c>
      <c r="V22" s="26">
        <f t="shared" si="3"/>
        <v>157.626</v>
      </c>
      <c r="W22" s="26">
        <f>SUM(W37:W40)</f>
        <v>-43.350000000000009</v>
      </c>
      <c r="X22" s="26">
        <v>97.2</v>
      </c>
      <c r="Y22" s="26">
        <f t="shared" si="5"/>
        <v>-97.2</v>
      </c>
      <c r="Z22" s="16">
        <v>1998</v>
      </c>
      <c r="AA22" s="27">
        <v>3283.8</v>
      </c>
      <c r="AB22" s="2"/>
    </row>
    <row r="23" spans="2:28" ht="17.100000000000001" customHeight="1" x14ac:dyDescent="0.25">
      <c r="B23" s="16">
        <v>1999</v>
      </c>
      <c r="C23" s="26">
        <f>SUM(C43:C46)</f>
        <v>1047</v>
      </c>
      <c r="D23" s="26">
        <v>1540.4</v>
      </c>
      <c r="E23" s="26">
        <v>-493.4</v>
      </c>
      <c r="F23" s="26">
        <v>400.5</v>
      </c>
      <c r="G23" s="26">
        <f>SUM(G43:G46)</f>
        <v>-173.3</v>
      </c>
      <c r="H23" s="26">
        <f>SUM(H43:H46)</f>
        <v>-21</v>
      </c>
      <c r="I23" s="26">
        <f>SUM(I43:I46)</f>
        <v>146.29999999999998</v>
      </c>
      <c r="J23" s="26">
        <f>SUM(J43:J46)</f>
        <v>-47.999999999999993</v>
      </c>
      <c r="K23" s="26">
        <v>-140.9</v>
      </c>
      <c r="L23" s="26">
        <f>SUM(L43:L46)</f>
        <v>-3.8473090680719775</v>
      </c>
      <c r="M23" s="26"/>
      <c r="N23" s="26">
        <f>SUM(N43:N46)</f>
        <v>-29.3</v>
      </c>
      <c r="O23" s="26">
        <f>SUM(O43:O46)</f>
        <v>141.20000000000002</v>
      </c>
      <c r="P23" s="26">
        <f t="shared" si="1"/>
        <v>111.90000000000002</v>
      </c>
      <c r="Q23" s="26"/>
      <c r="R23" s="26">
        <f>SUM(R43:R46)</f>
        <v>-78.500000000000014</v>
      </c>
      <c r="S23" s="26">
        <f>SUM(S43:S46)</f>
        <v>2.7999999999999985</v>
      </c>
      <c r="T23" s="26">
        <f>SUM(T43:T46)</f>
        <v>139.80000000000001</v>
      </c>
      <c r="U23" s="26">
        <f t="shared" si="8"/>
        <v>64.100000000000009</v>
      </c>
      <c r="V23" s="26">
        <f>+P23+U23</f>
        <v>176.00000000000003</v>
      </c>
      <c r="W23" s="26">
        <f>SUM(W43:W46)</f>
        <v>32.300000000000011</v>
      </c>
      <c r="X23" s="26">
        <f>SUM(X43:X46)</f>
        <v>67.399999999999949</v>
      </c>
      <c r="Y23" s="26">
        <f t="shared" si="5"/>
        <v>-67.399999999999949</v>
      </c>
      <c r="Z23" s="16">
        <v>1999</v>
      </c>
      <c r="AA23" s="27">
        <v>3662.3</v>
      </c>
      <c r="AB23" s="27"/>
    </row>
    <row r="24" spans="2:28" ht="17.100000000000001" customHeight="1" x14ac:dyDescent="0.25">
      <c r="B24" s="16">
        <v>2000</v>
      </c>
      <c r="C24" s="26">
        <f t="shared" ref="C24:L24" si="9">SUM(C49:C52)</f>
        <v>1129.2</v>
      </c>
      <c r="D24" s="26">
        <f t="shared" si="9"/>
        <v>1518.7500000000002</v>
      </c>
      <c r="E24" s="26">
        <f t="shared" si="9"/>
        <v>-389.55</v>
      </c>
      <c r="F24" s="26">
        <f t="shared" si="9"/>
        <v>167.65</v>
      </c>
      <c r="G24" s="26">
        <f t="shared" si="9"/>
        <v>-68.899999999999991</v>
      </c>
      <c r="H24" s="26">
        <f t="shared" si="9"/>
        <v>-26.299999999999997</v>
      </c>
      <c r="I24" s="26">
        <f t="shared" si="9"/>
        <v>113.9</v>
      </c>
      <c r="J24" s="26">
        <f t="shared" si="9"/>
        <v>18.70000000000001</v>
      </c>
      <c r="K24" s="26">
        <f t="shared" si="9"/>
        <v>-203.20000000000002</v>
      </c>
      <c r="L24" s="26">
        <f t="shared" si="9"/>
        <v>-5.7977630677927401</v>
      </c>
      <c r="M24" s="26"/>
      <c r="N24" s="26">
        <f>SUM(N49:N52)</f>
        <v>-18.299999999999997</v>
      </c>
      <c r="O24" s="26">
        <f>SUM(O49:O52)</f>
        <v>-5.8999999999999995</v>
      </c>
      <c r="P24" s="26">
        <f t="shared" si="1"/>
        <v>-24.199999999999996</v>
      </c>
      <c r="Q24" s="26"/>
      <c r="R24" s="26">
        <f>SUM(R49:R52)</f>
        <v>44</v>
      </c>
      <c r="S24" s="26">
        <f>SUM(S49:S52)</f>
        <v>-22.9</v>
      </c>
      <c r="T24" s="26">
        <f>SUM(T49:T52)</f>
        <v>226.1</v>
      </c>
      <c r="U24" s="26">
        <f t="shared" si="8"/>
        <v>247.2</v>
      </c>
      <c r="V24" s="26">
        <f>SUM(V49:V52)</f>
        <v>223</v>
      </c>
      <c r="W24" s="26">
        <f>SUM(W49:W52)</f>
        <v>79.599999999999994</v>
      </c>
      <c r="X24" s="26">
        <f>SUM(X49:X52)</f>
        <v>99.4</v>
      </c>
      <c r="Y24" s="26">
        <f>SUM(Y49:Y52)</f>
        <v>-99.4</v>
      </c>
      <c r="Z24" s="16">
        <v>2000</v>
      </c>
      <c r="AA24" s="27">
        <v>3504.8</v>
      </c>
      <c r="AB24" s="27"/>
    </row>
    <row r="25" spans="2:28" ht="17.100000000000001" customHeight="1" x14ac:dyDescent="0.25">
      <c r="B25" s="16">
        <v>2001</v>
      </c>
      <c r="C25" s="26">
        <f>SUM(C55:C58)</f>
        <v>1101.5</v>
      </c>
      <c r="D25" s="26">
        <f>SUM(D55:D58)</f>
        <v>1511.9</v>
      </c>
      <c r="E25" s="26">
        <f>+C25-D25</f>
        <v>-410.40000000000009</v>
      </c>
      <c r="F25" s="26">
        <f t="shared" ref="F25:L25" si="10">SUM(F55:F58)</f>
        <v>232.6</v>
      </c>
      <c r="G25" s="26">
        <f t="shared" si="10"/>
        <v>-169.6</v>
      </c>
      <c r="H25" s="26">
        <f t="shared" si="10"/>
        <v>92.6</v>
      </c>
      <c r="I25" s="26">
        <f t="shared" si="10"/>
        <v>129.30000000000001</v>
      </c>
      <c r="J25" s="26">
        <f t="shared" si="10"/>
        <v>52.3</v>
      </c>
      <c r="K25" s="26">
        <f>SUM(K55:K58)</f>
        <v>-125.50000000000006</v>
      </c>
      <c r="L25" s="26">
        <f t="shared" si="10"/>
        <v>-3.3343075001992628</v>
      </c>
      <c r="M25" s="26">
        <f>SUM(M50:M52)</f>
        <v>0</v>
      </c>
      <c r="N25" s="26">
        <f>SUM(N55:N58)</f>
        <v>-10.1</v>
      </c>
      <c r="O25" s="26">
        <f>SUM(O55:O58)</f>
        <v>-6.4</v>
      </c>
      <c r="P25" s="26">
        <f t="shared" si="1"/>
        <v>-16.5</v>
      </c>
      <c r="Q25" s="26">
        <f>SUM(Q50:Q52)</f>
        <v>0</v>
      </c>
      <c r="R25" s="26">
        <f t="shared" ref="R25:Y25" si="11">SUM(R55:R58)</f>
        <v>96.8</v>
      </c>
      <c r="S25" s="26">
        <f t="shared" si="11"/>
        <v>36.6</v>
      </c>
      <c r="T25" s="26">
        <f t="shared" si="11"/>
        <v>61.5</v>
      </c>
      <c r="U25" s="26">
        <f t="shared" si="2"/>
        <v>194.89999999999998</v>
      </c>
      <c r="V25" s="26">
        <f t="shared" si="11"/>
        <v>178.39999999999998</v>
      </c>
      <c r="W25" s="26">
        <f t="shared" si="11"/>
        <v>-83.1</v>
      </c>
      <c r="X25" s="26">
        <f t="shared" si="11"/>
        <v>-30.200000000000003</v>
      </c>
      <c r="Y25" s="26">
        <f t="shared" si="11"/>
        <v>30.200000000000003</v>
      </c>
      <c r="Z25" s="16">
        <v>2001</v>
      </c>
      <c r="AA25" s="27">
        <v>3763.9</v>
      </c>
      <c r="AB25" s="27"/>
    </row>
    <row r="26" spans="2:28" ht="17.100000000000001" customHeight="1" x14ac:dyDescent="0.25">
      <c r="B26" s="49" t="s">
        <v>59</v>
      </c>
      <c r="C26" s="26">
        <f>SUM(C61:C64)</f>
        <v>1065.7</v>
      </c>
      <c r="D26" s="26">
        <f t="shared" ref="D26:Y26" si="12">SUM(D61:D64)</f>
        <v>1658.9</v>
      </c>
      <c r="E26" s="26">
        <f t="shared" si="12"/>
        <v>-593.19999999999993</v>
      </c>
      <c r="F26" s="26">
        <f t="shared" si="12"/>
        <v>351.2</v>
      </c>
      <c r="G26" s="26">
        <f t="shared" si="12"/>
        <v>-170.3</v>
      </c>
      <c r="H26" s="26">
        <f t="shared" si="12"/>
        <v>115.39999999999999</v>
      </c>
      <c r="I26" s="26">
        <f t="shared" si="12"/>
        <v>151.89999999999998</v>
      </c>
      <c r="J26" s="26">
        <f t="shared" si="12"/>
        <v>96.999999999999986</v>
      </c>
      <c r="K26" s="26">
        <f t="shared" si="12"/>
        <v>-145</v>
      </c>
      <c r="L26" s="26">
        <f t="shared" si="12"/>
        <v>-3.6530370594311337</v>
      </c>
      <c r="M26" s="26"/>
      <c r="N26" s="26">
        <f t="shared" si="12"/>
        <v>5.4000000000000012</v>
      </c>
      <c r="O26" s="26">
        <f t="shared" si="12"/>
        <v>-15.4</v>
      </c>
      <c r="P26" s="26">
        <f t="shared" si="1"/>
        <v>-10</v>
      </c>
      <c r="Q26" s="26"/>
      <c r="R26" s="26">
        <f t="shared" si="12"/>
        <v>48.6</v>
      </c>
      <c r="S26" s="26">
        <f t="shared" si="12"/>
        <v>30.9</v>
      </c>
      <c r="T26" s="26">
        <f t="shared" si="12"/>
        <v>2.5999999999999943</v>
      </c>
      <c r="U26" s="26">
        <f t="shared" si="2"/>
        <v>82.1</v>
      </c>
      <c r="V26" s="26">
        <f t="shared" si="12"/>
        <v>72.100000000000023</v>
      </c>
      <c r="W26" s="26">
        <f t="shared" si="12"/>
        <v>-15.599999999999994</v>
      </c>
      <c r="X26" s="26">
        <f t="shared" si="12"/>
        <v>-88.5</v>
      </c>
      <c r="Y26" s="26">
        <f t="shared" si="12"/>
        <v>88.5</v>
      </c>
      <c r="Z26" s="49" t="s">
        <v>59</v>
      </c>
      <c r="AA26" s="27">
        <v>3969.3</v>
      </c>
      <c r="AB26" s="27"/>
    </row>
    <row r="27" spans="2:28" ht="17.100000000000001" customHeight="1" x14ac:dyDescent="0.25">
      <c r="B27" s="16" t="s">
        <v>64</v>
      </c>
      <c r="C27" s="26">
        <f>SUM(C68:C71)</f>
        <v>1119.3000000000002</v>
      </c>
      <c r="D27" s="26">
        <f>SUM(D68:D71)</f>
        <v>1876.6</v>
      </c>
      <c r="E27" s="26">
        <f t="shared" ref="E27:O27" si="13">SUM(E68:E71)</f>
        <v>-757.29999999999984</v>
      </c>
      <c r="F27" s="26">
        <f t="shared" si="13"/>
        <v>431.69200000000001</v>
      </c>
      <c r="G27" s="26">
        <f t="shared" si="13"/>
        <v>-148.1</v>
      </c>
      <c r="H27" s="26">
        <f t="shared" si="13"/>
        <v>88.140000000000015</v>
      </c>
      <c r="I27" s="26">
        <f t="shared" si="13"/>
        <v>191.60000000000002</v>
      </c>
      <c r="J27" s="26">
        <f t="shared" si="13"/>
        <v>131.64000000000001</v>
      </c>
      <c r="K27" s="26">
        <f t="shared" si="13"/>
        <v>-193.9679999999999</v>
      </c>
      <c r="L27" s="26">
        <f t="shared" si="13"/>
        <v>-4.4120576599250345</v>
      </c>
      <c r="M27" s="26"/>
      <c r="N27" s="26">
        <f t="shared" si="13"/>
        <v>12.4</v>
      </c>
      <c r="O27" s="26">
        <f t="shared" si="13"/>
        <v>-19.100000000000001</v>
      </c>
      <c r="P27" s="26">
        <f t="shared" si="1"/>
        <v>-6.7000000000000011</v>
      </c>
      <c r="Q27" s="26"/>
      <c r="R27" s="26">
        <f t="shared" ref="R27:Y27" si="14">SUM(R68:R71)</f>
        <v>167</v>
      </c>
      <c r="S27" s="26">
        <f t="shared" si="14"/>
        <v>-77.899999999999991</v>
      </c>
      <c r="T27" s="26">
        <f t="shared" si="14"/>
        <v>12.799999999999999</v>
      </c>
      <c r="U27" s="26">
        <f t="shared" si="2"/>
        <v>101.9</v>
      </c>
      <c r="V27" s="26">
        <f t="shared" si="14"/>
        <v>95.199999999999989</v>
      </c>
      <c r="W27" s="26">
        <f t="shared" si="14"/>
        <v>98.63</v>
      </c>
      <c r="X27" s="26">
        <f t="shared" si="14"/>
        <v>-0.29999999999999716</v>
      </c>
      <c r="Y27" s="26">
        <f t="shared" si="14"/>
        <v>0.29999999999999716</v>
      </c>
      <c r="Z27" s="16" t="s">
        <v>64</v>
      </c>
      <c r="AA27" s="27">
        <v>4396.3</v>
      </c>
      <c r="AB27" s="27"/>
    </row>
    <row r="28" spans="2:28" ht="16.5" customHeight="1" x14ac:dyDescent="0.25"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0"/>
      <c r="AA28" s="28"/>
      <c r="AB28" s="2"/>
    </row>
    <row r="29" spans="2:28" ht="17.100000000000001" customHeight="1" x14ac:dyDescent="0.2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1"/>
      <c r="AB29" s="2"/>
    </row>
    <row r="30" spans="2:28" ht="17.100000000000001" customHeight="1" x14ac:dyDescent="0.25">
      <c r="B30" s="16">
        <v>1997</v>
      </c>
      <c r="C30" s="26"/>
      <c r="D30" s="26"/>
      <c r="E30" s="26">
        <f>+C30-D30</f>
        <v>0</v>
      </c>
      <c r="F30" s="26"/>
      <c r="G30" s="26"/>
      <c r="H30" s="26"/>
      <c r="I30" s="26"/>
      <c r="J30" s="26">
        <f>+G30+H30+I30</f>
        <v>0</v>
      </c>
      <c r="K30" s="26">
        <f>+J30+F30+E30</f>
        <v>0</v>
      </c>
      <c r="L30" s="26"/>
      <c r="M30" s="26"/>
      <c r="N30" s="26"/>
      <c r="O30" s="26"/>
      <c r="P30" s="26">
        <f>+N30+O30</f>
        <v>0</v>
      </c>
      <c r="Q30" s="26"/>
      <c r="R30" s="26"/>
      <c r="S30" s="26"/>
      <c r="T30" s="26"/>
      <c r="U30" s="26">
        <f t="shared" si="2"/>
        <v>0</v>
      </c>
      <c r="V30" s="26"/>
      <c r="W30" s="26"/>
      <c r="X30" s="26"/>
      <c r="Y30" s="26"/>
      <c r="Z30" s="16">
        <v>1997</v>
      </c>
      <c r="AB30" s="2"/>
    </row>
    <row r="31" spans="2:28" ht="17.100000000000001" customHeight="1" x14ac:dyDescent="0.25">
      <c r="B31" s="21" t="s">
        <v>46</v>
      </c>
      <c r="C31" s="26">
        <v>139.1</v>
      </c>
      <c r="D31" s="26">
        <v>253.3</v>
      </c>
      <c r="E31" s="26">
        <f>+C31-D31</f>
        <v>-114.20000000000002</v>
      </c>
      <c r="F31" s="26">
        <v>81.739999999999995</v>
      </c>
      <c r="G31" s="26">
        <v>-31.9</v>
      </c>
      <c r="H31" s="26">
        <v>-4.5</v>
      </c>
      <c r="I31" s="26">
        <v>9.5</v>
      </c>
      <c r="J31" s="26">
        <f>+G31+H31+I31</f>
        <v>-26.9</v>
      </c>
      <c r="K31" s="26">
        <v>-59.5</v>
      </c>
      <c r="L31" s="26">
        <f>+K31/AA31*100</f>
        <v>-1.943872717174687</v>
      </c>
      <c r="M31" s="26"/>
      <c r="N31" s="26">
        <v>-0.8</v>
      </c>
      <c r="O31" s="26">
        <v>-0.6</v>
      </c>
      <c r="P31" s="26">
        <f>+N31+O31</f>
        <v>-1.4</v>
      </c>
      <c r="Q31" s="26"/>
      <c r="R31" s="26">
        <v>-35.700000000000003</v>
      </c>
      <c r="S31" s="26">
        <v>-9.6</v>
      </c>
      <c r="T31" s="26">
        <v>28.74</v>
      </c>
      <c r="U31" s="26">
        <f t="shared" si="2"/>
        <v>-16.560000000000002</v>
      </c>
      <c r="V31" s="26">
        <f t="shared" si="3"/>
        <v>-17.96</v>
      </c>
      <c r="W31" s="26">
        <v>7.3</v>
      </c>
      <c r="X31" s="26">
        <f>+W31+V31+K31</f>
        <v>-70.16</v>
      </c>
      <c r="Y31" s="26">
        <f>-X31</f>
        <v>70.16</v>
      </c>
      <c r="Z31" s="21" t="s">
        <v>46</v>
      </c>
      <c r="AA31" s="27">
        <v>3060.9</v>
      </c>
      <c r="AB31" s="2"/>
    </row>
    <row r="32" spans="2:28" ht="17.100000000000001" customHeight="1" x14ac:dyDescent="0.25">
      <c r="B32" s="21" t="s">
        <v>47</v>
      </c>
      <c r="C32" s="26">
        <v>173.5</v>
      </c>
      <c r="D32" s="26">
        <v>295.74</v>
      </c>
      <c r="E32" s="26">
        <f>+C32-D32</f>
        <v>-122.24000000000001</v>
      </c>
      <c r="F32" s="26">
        <v>112.05</v>
      </c>
      <c r="G32" s="26">
        <v>-26.84</v>
      </c>
      <c r="H32" s="26">
        <v>-5.2489999999999997</v>
      </c>
      <c r="I32" s="26">
        <v>25.3</v>
      </c>
      <c r="J32" s="26">
        <f>+G32+H32+I32</f>
        <v>-6.7889999999999979</v>
      </c>
      <c r="K32" s="26">
        <f>+J32+F32+E32</f>
        <v>-16.979000000000013</v>
      </c>
      <c r="L32" s="26">
        <f>+K32/AA32*100</f>
        <v>-0.55470613218334519</v>
      </c>
      <c r="M32" s="26"/>
      <c r="N32" s="26">
        <v>-1.6</v>
      </c>
      <c r="O32" s="26">
        <v>-0.6</v>
      </c>
      <c r="P32" s="26">
        <f>+N32+O32</f>
        <v>-2.2000000000000002</v>
      </c>
      <c r="Q32" s="26"/>
      <c r="R32" s="26">
        <v>15.5</v>
      </c>
      <c r="S32" s="26">
        <v>-1.0489999999999999</v>
      </c>
      <c r="T32" s="26">
        <v>-23.8</v>
      </c>
      <c r="U32" s="26">
        <f t="shared" si="2"/>
        <v>-9.3490000000000002</v>
      </c>
      <c r="V32" s="26">
        <f t="shared" si="3"/>
        <v>-11.548999999999999</v>
      </c>
      <c r="W32" s="26">
        <v>3</v>
      </c>
      <c r="X32" s="26">
        <f>+W32+V32+K32</f>
        <v>-25.528000000000013</v>
      </c>
      <c r="Y32" s="26">
        <f>-X32</f>
        <v>25.528000000000013</v>
      </c>
      <c r="Z32" s="21" t="s">
        <v>47</v>
      </c>
      <c r="AA32" s="27">
        <v>3060.9</v>
      </c>
      <c r="AB32" s="2"/>
    </row>
    <row r="33" spans="2:85" ht="17.100000000000001" customHeight="1" x14ac:dyDescent="0.25">
      <c r="B33" s="21" t="s">
        <v>48</v>
      </c>
      <c r="C33" s="26">
        <v>264.89999999999998</v>
      </c>
      <c r="D33" s="26">
        <v>357.1</v>
      </c>
      <c r="E33" s="26">
        <f>+C33-D33</f>
        <v>-92.200000000000045</v>
      </c>
      <c r="F33" s="26">
        <v>134.24</v>
      </c>
      <c r="G33" s="26">
        <v>-14.05</v>
      </c>
      <c r="H33" s="26">
        <v>-3.5</v>
      </c>
      <c r="I33" s="26">
        <v>37.299999999999997</v>
      </c>
      <c r="J33" s="26">
        <f>+G33+H33+I33</f>
        <v>19.749999999999996</v>
      </c>
      <c r="K33" s="26">
        <f>+J33+F33+E33</f>
        <v>61.789999999999964</v>
      </c>
      <c r="L33" s="26">
        <f>+K33/AA33*100</f>
        <v>2.0186873141886363</v>
      </c>
      <c r="M33" s="26"/>
      <c r="N33" s="26">
        <v>-2.4</v>
      </c>
      <c r="O33" s="26">
        <v>-0.7</v>
      </c>
      <c r="P33" s="26">
        <f>+N33+O33</f>
        <v>-3.0999999999999996</v>
      </c>
      <c r="Q33" s="26"/>
      <c r="R33" s="26">
        <v>8</v>
      </c>
      <c r="S33" s="26">
        <v>12</v>
      </c>
      <c r="T33" s="26">
        <v>-9.3000000000000007</v>
      </c>
      <c r="U33" s="26">
        <f t="shared" si="2"/>
        <v>10.7</v>
      </c>
      <c r="V33" s="26">
        <f t="shared" si="3"/>
        <v>7.6</v>
      </c>
      <c r="W33" s="26">
        <v>-43.3</v>
      </c>
      <c r="X33" s="26">
        <f>+W33+V33+K33</f>
        <v>26.089999999999968</v>
      </c>
      <c r="Y33" s="26">
        <f>-X33</f>
        <v>-26.089999999999968</v>
      </c>
      <c r="Z33" s="21" t="s">
        <v>48</v>
      </c>
      <c r="AA33" s="27">
        <v>3060.9</v>
      </c>
      <c r="AB33" s="2"/>
    </row>
    <row r="34" spans="2:85" ht="17.100000000000001" customHeight="1" x14ac:dyDescent="0.25">
      <c r="B34" s="21" t="s">
        <v>49</v>
      </c>
      <c r="C34" s="26">
        <v>226.3</v>
      </c>
      <c r="D34" s="26">
        <v>276.10000000000002</v>
      </c>
      <c r="E34" s="26">
        <f>+C34-D34</f>
        <v>-49.800000000000011</v>
      </c>
      <c r="F34" s="26">
        <v>99.34</v>
      </c>
      <c r="G34" s="26">
        <v>-31.3</v>
      </c>
      <c r="H34" s="26">
        <v>-3.25</v>
      </c>
      <c r="I34" s="26">
        <v>46.2</v>
      </c>
      <c r="J34" s="26">
        <f>+G34+H34+I34</f>
        <v>11.650000000000006</v>
      </c>
      <c r="K34" s="26">
        <f>+J34+F34+E34</f>
        <v>61.19</v>
      </c>
      <c r="L34" s="26">
        <f>+K34/AA34*100</f>
        <v>1.9990852363683882</v>
      </c>
      <c r="M34" s="26"/>
      <c r="N34" s="26">
        <v>-0.3</v>
      </c>
      <c r="O34" s="26">
        <v>-0.7</v>
      </c>
      <c r="P34" s="26">
        <f>+N34+O34</f>
        <v>-1</v>
      </c>
      <c r="Q34" s="26">
        <v>0.10000000000000142</v>
      </c>
      <c r="R34" s="26">
        <v>1.6</v>
      </c>
      <c r="S34" s="26">
        <v>-2.4</v>
      </c>
      <c r="T34" s="26">
        <v>-5.8</v>
      </c>
      <c r="U34" s="26">
        <f t="shared" si="2"/>
        <v>-6.6</v>
      </c>
      <c r="V34" s="26">
        <f t="shared" si="3"/>
        <v>-7.6</v>
      </c>
      <c r="W34" s="26">
        <v>-29.8</v>
      </c>
      <c r="X34" s="26">
        <f>+W34+V34+K34</f>
        <v>23.79</v>
      </c>
      <c r="Y34" s="26">
        <f>-X34</f>
        <v>-23.79</v>
      </c>
      <c r="Z34" s="21" t="s">
        <v>49</v>
      </c>
      <c r="AA34" s="27">
        <v>3060.9</v>
      </c>
      <c r="AB34" s="31"/>
      <c r="AC34" s="31"/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1">
        <v>0</v>
      </c>
      <c r="CD34" s="31">
        <v>0</v>
      </c>
      <c r="CE34" s="31">
        <v>0</v>
      </c>
      <c r="CF34" s="31">
        <v>0</v>
      </c>
      <c r="CG34" s="31">
        <v>0</v>
      </c>
    </row>
    <row r="35" spans="2:85" ht="16.5" customHeight="1" x14ac:dyDescent="0.25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2:85" ht="17.100000000000001" customHeight="1" x14ac:dyDescent="0.25">
      <c r="B36" s="16">
        <v>1998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16">
        <v>1998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2:85" ht="17.100000000000001" customHeight="1" x14ac:dyDescent="0.25">
      <c r="B37" s="21" t="s">
        <v>46</v>
      </c>
      <c r="C37" s="26">
        <v>178.7</v>
      </c>
      <c r="D37" s="26">
        <v>286.55</v>
      </c>
      <c r="E37" s="26">
        <f>+C37-D37</f>
        <v>-107.85000000000002</v>
      </c>
      <c r="F37" s="26">
        <v>81.739999999999995</v>
      </c>
      <c r="G37" s="26">
        <v>-33.65</v>
      </c>
      <c r="H37" s="26">
        <v>1.45</v>
      </c>
      <c r="I37" s="26">
        <v>6</v>
      </c>
      <c r="J37" s="26">
        <f>+G37+H37+I37</f>
        <v>-26.199999999999996</v>
      </c>
      <c r="K37" s="26">
        <f t="shared" ref="K37:K42" si="15">+J37+F37+E37</f>
        <v>-52.310000000000024</v>
      </c>
      <c r="L37" s="26">
        <f>+K37/AA37*100</f>
        <v>-1.5929715573421044</v>
      </c>
      <c r="M37" s="25"/>
      <c r="N37" s="26">
        <v>-2.4500000000000002</v>
      </c>
      <c r="O37" s="26">
        <v>-1.5</v>
      </c>
      <c r="P37" s="26">
        <f>+N37+O37</f>
        <v>-3.95</v>
      </c>
      <c r="Q37" s="26">
        <v>0.10000000000000142</v>
      </c>
      <c r="R37" s="26">
        <v>24.25</v>
      </c>
      <c r="S37" s="26">
        <v>-61.2</v>
      </c>
      <c r="T37" s="26">
        <v>-44.9</v>
      </c>
      <c r="U37" s="26">
        <f>+T37+S37+R37</f>
        <v>-81.849999999999994</v>
      </c>
      <c r="V37" s="26">
        <f>+P37+U37</f>
        <v>-85.8</v>
      </c>
      <c r="W37" s="26">
        <v>153.44999999999999</v>
      </c>
      <c r="X37" s="26">
        <f>+W37+V37+K37</f>
        <v>15.339999999999968</v>
      </c>
      <c r="Y37" s="26">
        <f>-X37</f>
        <v>-15.339999999999968</v>
      </c>
      <c r="Z37" s="21" t="s">
        <v>46</v>
      </c>
      <c r="AA37" s="27">
        <v>3283.8</v>
      </c>
      <c r="AB37" s="2"/>
    </row>
    <row r="38" spans="2:85" ht="17.100000000000001" customHeight="1" x14ac:dyDescent="0.25">
      <c r="B38" s="21" t="s">
        <v>47</v>
      </c>
      <c r="C38" s="26">
        <v>182</v>
      </c>
      <c r="D38" s="26">
        <v>198.48</v>
      </c>
      <c r="E38" s="26">
        <f>+C38-D38</f>
        <v>-16.47999999999999</v>
      </c>
      <c r="F38" s="26">
        <v>103.25</v>
      </c>
      <c r="G38" s="26">
        <v>-50.15</v>
      </c>
      <c r="H38" s="26">
        <v>-3.2</v>
      </c>
      <c r="I38" s="26">
        <v>26.4</v>
      </c>
      <c r="J38" s="26">
        <f>+G38+H38+I38</f>
        <v>-26.950000000000003</v>
      </c>
      <c r="K38" s="26">
        <f t="shared" si="15"/>
        <v>59.820000000000007</v>
      </c>
      <c r="L38" s="26">
        <f>+K38/AA38*100</f>
        <v>1.8216700164443635</v>
      </c>
      <c r="M38" s="25"/>
      <c r="N38" s="26">
        <v>-4.8499999999999996</v>
      </c>
      <c r="O38" s="26">
        <v>-0.65400000000000003</v>
      </c>
      <c r="P38" s="26">
        <f>+N38+O38</f>
        <v>-5.5039999999999996</v>
      </c>
      <c r="Q38" s="26"/>
      <c r="R38" s="26">
        <v>7.85</v>
      </c>
      <c r="S38" s="26">
        <v>-7.7</v>
      </c>
      <c r="T38" s="26">
        <v>-3.2</v>
      </c>
      <c r="U38" s="26">
        <f>+T38+S38+R38</f>
        <v>-3.0500000000000007</v>
      </c>
      <c r="V38" s="26">
        <f>+P38+U38</f>
        <v>-8.5540000000000003</v>
      </c>
      <c r="W38" s="26">
        <v>-71.900000000000006</v>
      </c>
      <c r="X38" s="26">
        <f>+W38+V38+K38</f>
        <v>-20.634</v>
      </c>
      <c r="Y38" s="26">
        <f>-X38</f>
        <v>20.634</v>
      </c>
      <c r="Z38" s="21" t="s">
        <v>47</v>
      </c>
      <c r="AA38" s="27">
        <v>3283.8</v>
      </c>
      <c r="AB38" s="2"/>
    </row>
    <row r="39" spans="2:85" ht="17.100000000000001" customHeight="1" x14ac:dyDescent="0.25">
      <c r="B39" s="21" t="s">
        <v>48</v>
      </c>
      <c r="C39" s="26">
        <v>263.60000000000002</v>
      </c>
      <c r="D39" s="26">
        <v>330.84</v>
      </c>
      <c r="E39" s="26">
        <f>+C39-D39</f>
        <v>-67.239999999999952</v>
      </c>
      <c r="F39" s="26">
        <v>107.1</v>
      </c>
      <c r="G39" s="26">
        <v>-19</v>
      </c>
      <c r="H39" s="26">
        <v>-0.7</v>
      </c>
      <c r="I39" s="26">
        <v>70.400000000000006</v>
      </c>
      <c r="J39" s="26">
        <f>+G39+H39+I39</f>
        <v>50.7</v>
      </c>
      <c r="K39" s="26">
        <f t="shared" si="15"/>
        <v>90.560000000000059</v>
      </c>
      <c r="L39" s="26">
        <f>+K39/AA39*100</f>
        <v>2.7577806200134005</v>
      </c>
      <c r="M39" s="25"/>
      <c r="N39" s="26">
        <v>2.0499999999999998</v>
      </c>
      <c r="O39" s="26">
        <v>0.9</v>
      </c>
      <c r="P39" s="26">
        <f>+N39+O39</f>
        <v>2.9499999999999997</v>
      </c>
      <c r="Q39" s="26"/>
      <c r="R39" s="26">
        <v>7.84</v>
      </c>
      <c r="S39" s="26">
        <v>73.099999999999994</v>
      </c>
      <c r="T39" s="26">
        <v>-3.4</v>
      </c>
      <c r="U39" s="26">
        <f>+T39+S39+R39</f>
        <v>77.539999999999992</v>
      </c>
      <c r="V39" s="26">
        <f>+P39+U39</f>
        <v>80.489999999999995</v>
      </c>
      <c r="W39" s="26">
        <v>-172.6</v>
      </c>
      <c r="X39" s="26">
        <f>+W39+V39+K39</f>
        <v>-1.5499999999999403</v>
      </c>
      <c r="Y39" s="26">
        <f>-X39</f>
        <v>1.5499999999999403</v>
      </c>
      <c r="Z39" s="21" t="s">
        <v>48</v>
      </c>
      <c r="AA39" s="27">
        <v>3283.8</v>
      </c>
      <c r="AB39" s="2"/>
    </row>
    <row r="40" spans="2:85" ht="16.5" customHeight="1" x14ac:dyDescent="0.25">
      <c r="B40" s="21" t="s">
        <v>49</v>
      </c>
      <c r="C40" s="26">
        <v>215.2</v>
      </c>
      <c r="D40" s="26">
        <v>405.14</v>
      </c>
      <c r="E40" s="26">
        <f>+C40-D40</f>
        <v>-189.94</v>
      </c>
      <c r="F40" s="26">
        <v>59.74</v>
      </c>
      <c r="G40" s="26">
        <v>-59.14</v>
      </c>
      <c r="H40" s="26">
        <v>-11.45</v>
      </c>
      <c r="I40" s="26">
        <v>85.7</v>
      </c>
      <c r="J40" s="26">
        <f>+G40+H40+I40</f>
        <v>15.11</v>
      </c>
      <c r="K40" s="26">
        <f t="shared" si="15"/>
        <v>-115.09</v>
      </c>
      <c r="L40" s="26">
        <f>+K40/AA40*100</f>
        <v>-3.5047810463487421</v>
      </c>
      <c r="M40" s="25"/>
      <c r="N40" s="26">
        <v>-8.0500000000000007</v>
      </c>
      <c r="O40" s="26">
        <v>61.6</v>
      </c>
      <c r="P40" s="26">
        <f>+N40+O40</f>
        <v>53.55</v>
      </c>
      <c r="Q40" s="26"/>
      <c r="R40" s="26">
        <v>99.94</v>
      </c>
      <c r="S40" s="26">
        <v>19.8</v>
      </c>
      <c r="T40" s="26">
        <v>-1.7</v>
      </c>
      <c r="U40" s="26">
        <f>+T40+S40+R40</f>
        <v>118.03999999999999</v>
      </c>
      <c r="V40" s="26">
        <v>171.5</v>
      </c>
      <c r="W40" s="26">
        <v>47.7</v>
      </c>
      <c r="X40" s="26">
        <f>+W40+V40+K40</f>
        <v>104.10999999999999</v>
      </c>
      <c r="Y40" s="26">
        <f>-X40</f>
        <v>-104.10999999999999</v>
      </c>
      <c r="Z40" s="21" t="s">
        <v>49</v>
      </c>
      <c r="AA40" s="27">
        <v>3283.8</v>
      </c>
      <c r="AB40" s="2"/>
    </row>
    <row r="41" spans="2:85" ht="16.5" customHeight="1" x14ac:dyDescent="0.25">
      <c r="C41" s="26"/>
      <c r="D41" s="26"/>
      <c r="E41" s="26"/>
      <c r="F41" s="26"/>
      <c r="G41" s="26"/>
      <c r="H41" s="26"/>
      <c r="I41" s="26"/>
      <c r="J41" s="26"/>
      <c r="K41" s="26">
        <f t="shared" si="15"/>
        <v>0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2:85" ht="16.5" customHeight="1" x14ac:dyDescent="0.25">
      <c r="B42" s="16">
        <v>1999</v>
      </c>
      <c r="C42" s="26"/>
      <c r="D42" s="26"/>
      <c r="E42" s="26"/>
      <c r="F42" s="26"/>
      <c r="G42" s="26"/>
      <c r="H42" s="26"/>
      <c r="I42" s="26"/>
      <c r="J42" s="26"/>
      <c r="K42" s="26">
        <f t="shared" si="15"/>
        <v>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6">
        <v>1999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2:85" ht="17.100000000000001" customHeight="1" x14ac:dyDescent="0.25">
      <c r="B43" s="21" t="s">
        <v>46</v>
      </c>
      <c r="C43" s="26">
        <v>202.6</v>
      </c>
      <c r="D43" s="26">
        <v>279.10000000000002</v>
      </c>
      <c r="E43" s="26">
        <v>-76.400000000000006</v>
      </c>
      <c r="F43" s="26">
        <v>90.6</v>
      </c>
      <c r="G43" s="26">
        <v>-36</v>
      </c>
      <c r="H43" s="26">
        <v>-6.3</v>
      </c>
      <c r="I43" s="26">
        <v>25.8</v>
      </c>
      <c r="J43" s="26">
        <f>+G43+H43+I43</f>
        <v>-16.499999999999996</v>
      </c>
      <c r="K43" s="26">
        <v>-2.4</v>
      </c>
      <c r="L43" s="26">
        <f>+K43/AA43*100</f>
        <v>-6.5532588810310446E-2</v>
      </c>
      <c r="M43" s="25"/>
      <c r="N43" s="26">
        <v>-1.6</v>
      </c>
      <c r="O43" s="26">
        <v>-2.1</v>
      </c>
      <c r="P43" s="26">
        <f>+N43+O43</f>
        <v>-3.7</v>
      </c>
      <c r="Q43" s="26"/>
      <c r="R43" s="26">
        <v>24.6</v>
      </c>
      <c r="S43" s="26">
        <v>-23.1</v>
      </c>
      <c r="T43" s="26">
        <v>66.099999999999994</v>
      </c>
      <c r="U43" s="26">
        <f>+T43+S43+R43</f>
        <v>67.599999999999994</v>
      </c>
      <c r="V43" s="26">
        <f>+P43+U43</f>
        <v>63.899999999999991</v>
      </c>
      <c r="W43" s="26">
        <v>-7.3</v>
      </c>
      <c r="X43" s="26">
        <f>+W43+V43+K43</f>
        <v>54.199999999999996</v>
      </c>
      <c r="Y43" s="26">
        <f>-X43</f>
        <v>-54.199999999999996</v>
      </c>
      <c r="Z43" s="21" t="s">
        <v>46</v>
      </c>
      <c r="AA43" s="27">
        <v>3662.3</v>
      </c>
      <c r="AB43" s="2"/>
    </row>
    <row r="44" spans="2:85" ht="17.100000000000001" customHeight="1" x14ac:dyDescent="0.25">
      <c r="B44" s="21" t="s">
        <v>47</v>
      </c>
      <c r="C44" s="26">
        <v>240.3</v>
      </c>
      <c r="D44" s="26">
        <v>337.5</v>
      </c>
      <c r="E44" s="26">
        <f>+C44-D44</f>
        <v>-97.199999999999989</v>
      </c>
      <c r="F44" s="26">
        <v>97.3</v>
      </c>
      <c r="G44" s="26">
        <v>-22.8</v>
      </c>
      <c r="H44" s="26">
        <v>-12.2</v>
      </c>
      <c r="I44" s="26">
        <v>7.4</v>
      </c>
      <c r="J44" s="26">
        <f>+G44+H44+I44</f>
        <v>-27.6</v>
      </c>
      <c r="K44" s="26">
        <f>+J44+F44+E44</f>
        <v>-27.5</v>
      </c>
      <c r="L44" s="26">
        <f>+K44/AA44*100</f>
        <v>-0.75089424678480732</v>
      </c>
      <c r="M44" s="25"/>
      <c r="N44" s="26">
        <v>-8.9</v>
      </c>
      <c r="O44" s="26">
        <v>70.2</v>
      </c>
      <c r="P44" s="26">
        <f>+N44+O44</f>
        <v>61.300000000000004</v>
      </c>
      <c r="Q44" s="26"/>
      <c r="R44" s="26">
        <v>-86.9</v>
      </c>
      <c r="S44" s="26">
        <v>20</v>
      </c>
      <c r="T44" s="26">
        <v>43</v>
      </c>
      <c r="U44" s="26">
        <f>+T44+S44+R44</f>
        <v>-23.900000000000006</v>
      </c>
      <c r="V44" s="26">
        <f>+P44+U44</f>
        <v>37.4</v>
      </c>
      <c r="W44" s="26">
        <v>-65</v>
      </c>
      <c r="X44" s="26">
        <f>+W44+V44+K44</f>
        <v>-55.1</v>
      </c>
      <c r="Y44" s="26">
        <f>-X44</f>
        <v>55.1</v>
      </c>
      <c r="Z44" s="21" t="s">
        <v>47</v>
      </c>
      <c r="AA44" s="27">
        <v>3662.3</v>
      </c>
      <c r="AB44" s="2"/>
    </row>
    <row r="45" spans="2:85" ht="17.100000000000001" customHeight="1" x14ac:dyDescent="0.25">
      <c r="B45" s="21" t="s">
        <v>48</v>
      </c>
      <c r="C45" s="26">
        <v>273.39999999999998</v>
      </c>
      <c r="D45" s="26">
        <v>415.7</v>
      </c>
      <c r="E45" s="26">
        <f>+C45-D45</f>
        <v>-142.30000000000001</v>
      </c>
      <c r="F45" s="26">
        <v>108</v>
      </c>
      <c r="G45" s="26">
        <v>-61</v>
      </c>
      <c r="H45" s="26">
        <v>0.2</v>
      </c>
      <c r="I45" s="26">
        <v>99</v>
      </c>
      <c r="J45" s="26">
        <f>+G45+H45+I45</f>
        <v>38.200000000000003</v>
      </c>
      <c r="K45" s="26">
        <f>+J45+F45+E45</f>
        <v>3.8999999999999773</v>
      </c>
      <c r="L45" s="26">
        <f>+K45/AA45*100</f>
        <v>0.10649045681675388</v>
      </c>
      <c r="M45" s="25"/>
      <c r="N45" s="26">
        <v>-14.5</v>
      </c>
      <c r="O45" s="26">
        <v>69.8</v>
      </c>
      <c r="P45" s="26">
        <f>+N45+O45</f>
        <v>55.3</v>
      </c>
      <c r="Q45" s="26"/>
      <c r="R45" s="26">
        <v>-34</v>
      </c>
      <c r="S45" s="26">
        <v>3.1</v>
      </c>
      <c r="T45" s="26">
        <v>14.9</v>
      </c>
      <c r="U45" s="26">
        <f>+T45+S45+R45</f>
        <v>-16</v>
      </c>
      <c r="V45" s="26">
        <f>+P45+U45</f>
        <v>39.299999999999997</v>
      </c>
      <c r="W45" s="26">
        <v>-43.4</v>
      </c>
      <c r="X45" s="26">
        <f>+W45+V45+K45</f>
        <v>-0.20000000000002416</v>
      </c>
      <c r="Y45" s="26">
        <f>-X45</f>
        <v>0.20000000000002416</v>
      </c>
      <c r="Z45" s="21" t="s">
        <v>48</v>
      </c>
      <c r="AA45" s="27">
        <v>3662.3</v>
      </c>
      <c r="AB45" s="2"/>
    </row>
    <row r="46" spans="2:85" ht="17.100000000000001" customHeight="1" x14ac:dyDescent="0.25">
      <c r="B46" s="21" t="s">
        <v>49</v>
      </c>
      <c r="C46" s="26">
        <v>330.7</v>
      </c>
      <c r="D46" s="26">
        <v>508.1</v>
      </c>
      <c r="E46" s="26">
        <f>+C46-D46</f>
        <v>-177.40000000000003</v>
      </c>
      <c r="F46" s="26">
        <v>104.6</v>
      </c>
      <c r="G46" s="26">
        <v>-53.5</v>
      </c>
      <c r="H46" s="26">
        <v>-2.7</v>
      </c>
      <c r="I46" s="26">
        <v>14.1</v>
      </c>
      <c r="J46" s="26">
        <f>+G46+H46+I46</f>
        <v>-42.1</v>
      </c>
      <c r="K46" s="26">
        <f>+J46+F46+E46</f>
        <v>-114.90000000000003</v>
      </c>
      <c r="L46" s="26">
        <f>+K46/AA46*100</f>
        <v>-3.1373726892936138</v>
      </c>
      <c r="M46" s="25"/>
      <c r="N46" s="26">
        <v>-4.3</v>
      </c>
      <c r="O46" s="26">
        <v>3.3</v>
      </c>
      <c r="P46" s="26">
        <f>+N46+O46</f>
        <v>-1</v>
      </c>
      <c r="Q46" s="26"/>
      <c r="R46" s="26">
        <v>17.8</v>
      </c>
      <c r="S46" s="26">
        <v>2.8</v>
      </c>
      <c r="T46" s="26">
        <v>15.8</v>
      </c>
      <c r="U46" s="26">
        <f>+T46+S46+R46</f>
        <v>36.400000000000006</v>
      </c>
      <c r="V46" s="26">
        <f>+P46+U46</f>
        <v>35.400000000000006</v>
      </c>
      <c r="W46" s="26">
        <v>148</v>
      </c>
      <c r="X46" s="26">
        <f>+W46+V46+K46</f>
        <v>68.499999999999972</v>
      </c>
      <c r="Y46" s="26">
        <f>-X46</f>
        <v>-68.499999999999972</v>
      </c>
      <c r="Z46" s="21" t="s">
        <v>49</v>
      </c>
      <c r="AA46" s="27">
        <v>3662.3</v>
      </c>
      <c r="AB46" s="2"/>
    </row>
    <row r="47" spans="2:85" ht="16.5" customHeight="1" x14ac:dyDescent="0.25">
      <c r="C47" s="26"/>
      <c r="D47" s="26"/>
      <c r="E47" s="26"/>
      <c r="F47" s="26"/>
      <c r="G47" s="26"/>
      <c r="H47" s="26"/>
      <c r="I47" s="26"/>
      <c r="J47" s="26"/>
      <c r="K47" s="26">
        <f t="shared" ref="K47:K57" si="16">+J47+F47+E47</f>
        <v>0</v>
      </c>
      <c r="L47" s="26"/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1"/>
      <c r="AA47" s="27"/>
      <c r="AB47" s="2"/>
    </row>
    <row r="48" spans="2:85" ht="17.100000000000001" customHeight="1" x14ac:dyDescent="0.25">
      <c r="B48" s="16">
        <v>2000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16">
        <v>2000</v>
      </c>
      <c r="AA48" s="27"/>
      <c r="AB48" s="2"/>
    </row>
    <row r="49" spans="2:27" s="2" customFormat="1" ht="17.100000000000001" customHeight="1" x14ac:dyDescent="0.25">
      <c r="B49" s="21" t="s">
        <v>46</v>
      </c>
      <c r="C49" s="26">
        <v>251.2</v>
      </c>
      <c r="D49" s="26">
        <v>400.31</v>
      </c>
      <c r="E49" s="26">
        <f>+C49-D49</f>
        <v>-149.11000000000001</v>
      </c>
      <c r="F49" s="26">
        <v>41.31</v>
      </c>
      <c r="G49" s="26">
        <v>41.2</v>
      </c>
      <c r="H49" s="26">
        <v>-6.8</v>
      </c>
      <c r="I49" s="26">
        <v>14.1</v>
      </c>
      <c r="J49" s="26">
        <f>+G49+H49+I49</f>
        <v>48.500000000000007</v>
      </c>
      <c r="K49" s="26">
        <f>+J49+F49+E49</f>
        <v>-59.300000000000011</v>
      </c>
      <c r="L49" s="26">
        <f>+K49/AA49*100</f>
        <v>-1.691965304724949</v>
      </c>
      <c r="M49" s="25"/>
      <c r="N49" s="26">
        <v>-4.5999999999999996</v>
      </c>
      <c r="O49" s="26">
        <v>-1.4</v>
      </c>
      <c r="P49" s="26">
        <f>+N49+O49</f>
        <v>-6</v>
      </c>
      <c r="Q49" s="26"/>
      <c r="R49" s="26">
        <v>-54.6</v>
      </c>
      <c r="S49" s="26">
        <v>-12.1</v>
      </c>
      <c r="T49" s="26">
        <v>92.2</v>
      </c>
      <c r="U49" s="26">
        <f>+T49+S49+R49</f>
        <v>25.500000000000007</v>
      </c>
      <c r="V49" s="26">
        <f t="shared" ref="V49:V58" si="17">+P49+U49</f>
        <v>19.500000000000007</v>
      </c>
      <c r="W49" s="26">
        <v>71.2</v>
      </c>
      <c r="X49" s="26">
        <v>31.4</v>
      </c>
      <c r="Y49" s="26">
        <f>-X49</f>
        <v>-31.4</v>
      </c>
      <c r="Z49" s="21" t="s">
        <v>46</v>
      </c>
      <c r="AA49" s="27">
        <v>3504.8</v>
      </c>
    </row>
    <row r="50" spans="2:27" ht="16.5" customHeight="1" x14ac:dyDescent="0.25">
      <c r="B50" s="21" t="s">
        <v>47</v>
      </c>
      <c r="C50" s="32">
        <v>226.3</v>
      </c>
      <c r="D50" s="27">
        <v>379.14</v>
      </c>
      <c r="E50" s="26">
        <f>+C50-D50</f>
        <v>-152.83999999999997</v>
      </c>
      <c r="F50" s="27">
        <v>79.11</v>
      </c>
      <c r="G50" s="2">
        <v>-33.4</v>
      </c>
      <c r="H50" s="2">
        <v>-18.7</v>
      </c>
      <c r="I50" s="27">
        <v>15</v>
      </c>
      <c r="J50" s="26">
        <f>+G50+H50+I50</f>
        <v>-37.099999999999994</v>
      </c>
      <c r="K50" s="26">
        <f t="shared" si="16"/>
        <v>-110.82999999999997</v>
      </c>
      <c r="L50" s="26">
        <f>+K50/AA50*100</f>
        <v>-3.1622346496233722</v>
      </c>
      <c r="N50" s="2">
        <v>-4.5999999999999996</v>
      </c>
      <c r="O50" s="2">
        <v>-1.4</v>
      </c>
      <c r="P50" s="26">
        <f>+N50+O50</f>
        <v>-6</v>
      </c>
      <c r="R50" s="2">
        <v>51.9</v>
      </c>
      <c r="S50" s="2">
        <v>-2.4</v>
      </c>
      <c r="T50" s="32">
        <v>0.4</v>
      </c>
      <c r="U50" s="26">
        <f>+T50+S50+R50</f>
        <v>49.9</v>
      </c>
      <c r="V50" s="26">
        <f t="shared" si="17"/>
        <v>43.9</v>
      </c>
      <c r="W50" s="27">
        <v>52.8</v>
      </c>
      <c r="X50" s="2">
        <v>-14.1</v>
      </c>
      <c r="Y50" s="26">
        <f t="shared" ref="Y50:Y57" si="18">-X50</f>
        <v>14.1</v>
      </c>
      <c r="Z50" s="21" t="s">
        <v>47</v>
      </c>
      <c r="AA50" s="27">
        <v>3504.8</v>
      </c>
    </row>
    <row r="51" spans="2:27" ht="16.5" customHeight="1" x14ac:dyDescent="0.25">
      <c r="B51" s="21" t="s">
        <v>48</v>
      </c>
      <c r="C51" s="32">
        <v>319.7</v>
      </c>
      <c r="D51" s="2">
        <v>337.6</v>
      </c>
      <c r="E51" s="26">
        <f>+C51-D51</f>
        <v>-17.900000000000034</v>
      </c>
      <c r="F51" s="27">
        <v>-19</v>
      </c>
      <c r="G51" s="27">
        <v>-49.3</v>
      </c>
      <c r="H51" s="2">
        <v>-15.9</v>
      </c>
      <c r="I51" s="2">
        <v>44.4</v>
      </c>
      <c r="J51" s="26">
        <f>+G51+H51+I51</f>
        <v>-20.800000000000004</v>
      </c>
      <c r="K51" s="26">
        <f t="shared" si="16"/>
        <v>-57.700000000000038</v>
      </c>
      <c r="L51" s="26">
        <f>+K51/AA51*100</f>
        <v>-1.6463136270257941</v>
      </c>
      <c r="N51" s="2">
        <v>-4.5</v>
      </c>
      <c r="O51" s="2">
        <v>-0.8</v>
      </c>
      <c r="P51" s="26">
        <f>+N51+O51</f>
        <v>-5.3</v>
      </c>
      <c r="R51" s="27">
        <v>29</v>
      </c>
      <c r="S51" s="2">
        <v>-4.2</v>
      </c>
      <c r="T51" s="32">
        <v>109.3</v>
      </c>
      <c r="U51" s="26">
        <f>+T51+S51+R51</f>
        <v>134.1</v>
      </c>
      <c r="V51" s="26">
        <f t="shared" si="17"/>
        <v>128.79999999999998</v>
      </c>
      <c r="W51" s="27">
        <v>-75.900000000000006</v>
      </c>
      <c r="X51" s="2">
        <v>-4.8</v>
      </c>
      <c r="Y51" s="26">
        <f t="shared" si="18"/>
        <v>4.8</v>
      </c>
      <c r="Z51" s="21" t="s">
        <v>48</v>
      </c>
      <c r="AA51" s="27">
        <v>3504.8</v>
      </c>
    </row>
    <row r="52" spans="2:27" ht="16.5" customHeight="1" x14ac:dyDescent="0.25">
      <c r="B52" s="21" t="s">
        <v>49</v>
      </c>
      <c r="C52" s="32">
        <v>332</v>
      </c>
      <c r="D52" s="2">
        <v>401.7</v>
      </c>
      <c r="E52" s="26">
        <f>+C52-D52</f>
        <v>-69.699999999999989</v>
      </c>
      <c r="F52" s="48">
        <v>66.23</v>
      </c>
      <c r="G52" s="27">
        <v>-27.4</v>
      </c>
      <c r="H52" s="2">
        <v>15.1</v>
      </c>
      <c r="I52" s="2">
        <v>40.4</v>
      </c>
      <c r="J52" s="26">
        <f>+G52+H52+I52</f>
        <v>28.1</v>
      </c>
      <c r="K52" s="26">
        <f t="shared" si="16"/>
        <v>24.630000000000024</v>
      </c>
      <c r="L52" s="26">
        <f>+K52/AA52*100</f>
        <v>0.70275051358137475</v>
      </c>
      <c r="N52" s="27">
        <v>-4.5999999999999996</v>
      </c>
      <c r="O52" s="2">
        <v>-2.2999999999999998</v>
      </c>
      <c r="P52" s="26">
        <f>+N52+O52</f>
        <v>-6.8999999999999995</v>
      </c>
      <c r="R52" s="2">
        <v>17.7</v>
      </c>
      <c r="S52" s="2">
        <v>-4.2</v>
      </c>
      <c r="T52" s="32">
        <v>24.2</v>
      </c>
      <c r="U52" s="26">
        <f>+T52+S52+R52</f>
        <v>37.700000000000003</v>
      </c>
      <c r="V52" s="26">
        <f t="shared" si="17"/>
        <v>30.800000000000004</v>
      </c>
      <c r="W52" s="27">
        <v>31.5</v>
      </c>
      <c r="X52" s="27">
        <v>86.9</v>
      </c>
      <c r="Y52" s="26">
        <f t="shared" si="18"/>
        <v>-86.9</v>
      </c>
      <c r="Z52" s="21" t="s">
        <v>49</v>
      </c>
      <c r="AA52" s="27">
        <v>3504.8</v>
      </c>
    </row>
    <row r="53" spans="2:27" ht="16.5" customHeight="1" x14ac:dyDescent="0.25">
      <c r="C53" s="32"/>
      <c r="E53" s="27"/>
      <c r="F53" s="27"/>
      <c r="G53" s="27"/>
      <c r="J53" s="26"/>
      <c r="K53" s="26"/>
      <c r="L53" s="26"/>
      <c r="N53" s="27"/>
      <c r="P53" s="26"/>
      <c r="T53" s="32"/>
      <c r="U53" s="26"/>
      <c r="V53" s="26"/>
      <c r="X53" s="27"/>
      <c r="Y53" s="26"/>
      <c r="Z53" s="21"/>
      <c r="AA53" s="27"/>
    </row>
    <row r="54" spans="2:27" ht="16.5" customHeight="1" x14ac:dyDescent="0.25">
      <c r="B54" s="16">
        <v>2001</v>
      </c>
      <c r="C54" s="32"/>
      <c r="E54" s="27"/>
      <c r="F54" s="27"/>
      <c r="G54" s="27"/>
      <c r="J54" s="26"/>
      <c r="K54" s="26"/>
      <c r="L54" s="26"/>
      <c r="N54" s="27"/>
      <c r="P54" s="26"/>
      <c r="T54" s="32"/>
      <c r="U54" s="26"/>
      <c r="V54" s="26"/>
      <c r="X54" s="27"/>
      <c r="Y54" s="26"/>
      <c r="Z54" s="16">
        <v>2001</v>
      </c>
      <c r="AA54" s="27"/>
    </row>
    <row r="55" spans="2:27" ht="16.5" customHeight="1" x14ac:dyDescent="0.25">
      <c r="B55" s="21" t="s">
        <v>46</v>
      </c>
      <c r="C55" s="32">
        <v>223.3</v>
      </c>
      <c r="D55" s="2">
        <v>355.3</v>
      </c>
      <c r="E55" s="26">
        <f>+C55-D55</f>
        <v>-132</v>
      </c>
      <c r="F55" s="27">
        <v>29.1</v>
      </c>
      <c r="G55" s="27">
        <v>-48.3</v>
      </c>
      <c r="H55" s="27">
        <v>6</v>
      </c>
      <c r="I55" s="27">
        <v>4.8</v>
      </c>
      <c r="J55" s="26">
        <f>+G55+H55+I55</f>
        <v>-37.5</v>
      </c>
      <c r="K55" s="26">
        <f t="shared" si="16"/>
        <v>-140.4</v>
      </c>
      <c r="L55" s="26">
        <f>+K55/AA55*100</f>
        <v>-3.7301734902627595</v>
      </c>
      <c r="N55" s="27">
        <v>-2.1</v>
      </c>
      <c r="O55" s="2">
        <v>-1.6</v>
      </c>
      <c r="P55" s="26">
        <f>+N55+O55</f>
        <v>-3.7</v>
      </c>
      <c r="R55" s="27">
        <v>16.5</v>
      </c>
      <c r="S55" s="2">
        <v>-0.8</v>
      </c>
      <c r="T55" s="32">
        <v>34.5</v>
      </c>
      <c r="U55" s="26">
        <f>+T55+S55+R55</f>
        <v>50.2</v>
      </c>
      <c r="V55" s="26">
        <f t="shared" si="17"/>
        <v>46.5</v>
      </c>
      <c r="W55" s="27">
        <v>7.3</v>
      </c>
      <c r="X55" s="27">
        <v>-86.6</v>
      </c>
      <c r="Y55" s="26">
        <f t="shared" si="18"/>
        <v>86.6</v>
      </c>
      <c r="Z55" s="21" t="s">
        <v>46</v>
      </c>
      <c r="AA55" s="27">
        <v>3763.9</v>
      </c>
    </row>
    <row r="56" spans="2:27" ht="16.5" customHeight="1" x14ac:dyDescent="0.25">
      <c r="B56" s="21" t="s">
        <v>47</v>
      </c>
      <c r="C56" s="32">
        <v>243.4</v>
      </c>
      <c r="D56" s="27">
        <v>354</v>
      </c>
      <c r="E56" s="26">
        <f>+C56-D56</f>
        <v>-110.6</v>
      </c>
      <c r="F56" s="27">
        <v>27</v>
      </c>
      <c r="G56" s="27">
        <v>-44.5</v>
      </c>
      <c r="H56" s="27">
        <v>31.9</v>
      </c>
      <c r="I56" s="27">
        <v>21</v>
      </c>
      <c r="J56" s="26">
        <f>+G56+H56+I56</f>
        <v>8.3999999999999986</v>
      </c>
      <c r="K56" s="26">
        <f t="shared" si="16"/>
        <v>-75.199999999999989</v>
      </c>
      <c r="L56" s="26">
        <f>+K56/AA56*100</f>
        <v>-1.9979276813942979</v>
      </c>
      <c r="N56" s="27">
        <v>-2.1</v>
      </c>
      <c r="O56" s="2">
        <v>-1.6</v>
      </c>
      <c r="P56" s="26">
        <f>+N56+O56</f>
        <v>-3.7</v>
      </c>
      <c r="R56" s="27">
        <v>43.3</v>
      </c>
      <c r="S56" s="2">
        <v>10.6</v>
      </c>
      <c r="T56" s="32">
        <v>21.4</v>
      </c>
      <c r="U56" s="26">
        <f>+T56+S56+R56</f>
        <v>75.3</v>
      </c>
      <c r="V56" s="26">
        <f t="shared" si="17"/>
        <v>71.599999999999994</v>
      </c>
      <c r="W56" s="2">
        <v>-25.8</v>
      </c>
      <c r="X56" s="27">
        <v>-29.4</v>
      </c>
      <c r="Y56" s="26">
        <f t="shared" si="18"/>
        <v>29.4</v>
      </c>
      <c r="Z56" s="21" t="s">
        <v>47</v>
      </c>
      <c r="AA56" s="27">
        <v>3763.9</v>
      </c>
    </row>
    <row r="57" spans="2:27" ht="16.5" customHeight="1" x14ac:dyDescent="0.25">
      <c r="B57" s="21" t="s">
        <v>48</v>
      </c>
      <c r="C57" s="32">
        <v>317.89999999999998</v>
      </c>
      <c r="D57" s="2">
        <v>399.6</v>
      </c>
      <c r="E57" s="26">
        <f>+C57-D57</f>
        <v>-81.700000000000045</v>
      </c>
      <c r="F57" s="27">
        <v>92.1</v>
      </c>
      <c r="G57" s="27">
        <v>-44.8</v>
      </c>
      <c r="H57" s="27">
        <v>23.3</v>
      </c>
      <c r="I57" s="27">
        <v>48.3</v>
      </c>
      <c r="J57" s="26">
        <f>+G57+H57+I57</f>
        <v>26.8</v>
      </c>
      <c r="K57" s="26">
        <f t="shared" si="16"/>
        <v>37.199999999999946</v>
      </c>
      <c r="L57" s="26">
        <f>+K57/AA57*100</f>
        <v>0.98833656579611417</v>
      </c>
      <c r="N57" s="27">
        <v>-4.2</v>
      </c>
      <c r="O57" s="2">
        <v>-1.6</v>
      </c>
      <c r="P57" s="26">
        <f>+N57+O57</f>
        <v>-5.8000000000000007</v>
      </c>
      <c r="R57" s="27">
        <v>37.299999999999997</v>
      </c>
      <c r="S57" s="2">
        <v>-5.2</v>
      </c>
      <c r="T57" s="32">
        <v>-1.1000000000000001</v>
      </c>
      <c r="U57" s="26">
        <f>+T57+S57+R57</f>
        <v>30.999999999999996</v>
      </c>
      <c r="V57" s="26">
        <f t="shared" si="17"/>
        <v>25.199999999999996</v>
      </c>
      <c r="W57" s="2">
        <v>-59.8</v>
      </c>
      <c r="X57" s="27">
        <v>2.6</v>
      </c>
      <c r="Y57" s="26">
        <f t="shared" si="18"/>
        <v>-2.6</v>
      </c>
      <c r="Z57" s="21" t="s">
        <v>48</v>
      </c>
      <c r="AA57" s="27">
        <v>3763.9</v>
      </c>
    </row>
    <row r="58" spans="2:27" ht="16.5" customHeight="1" x14ac:dyDescent="0.25">
      <c r="B58" s="21" t="s">
        <v>49</v>
      </c>
      <c r="C58" s="32">
        <v>316.89999999999998</v>
      </c>
      <c r="D58" s="27">
        <v>403</v>
      </c>
      <c r="E58" s="26">
        <f>+C58-D58</f>
        <v>-86.100000000000023</v>
      </c>
      <c r="F58" s="27">
        <v>84.4</v>
      </c>
      <c r="G58" s="27">
        <v>-32</v>
      </c>
      <c r="H58" s="27">
        <v>31.4</v>
      </c>
      <c r="I58" s="27">
        <v>55.2</v>
      </c>
      <c r="J58" s="26">
        <f>+G58+H58+I58</f>
        <v>54.6</v>
      </c>
      <c r="K58" s="26">
        <f>+J58+F58+E58</f>
        <v>52.899999999999977</v>
      </c>
      <c r="L58" s="26">
        <f>+K58/AA58*100</f>
        <v>1.40545710566168</v>
      </c>
      <c r="N58" s="27">
        <v>-1.7</v>
      </c>
      <c r="O58" s="2">
        <v>-1.6</v>
      </c>
      <c r="P58" s="26">
        <f>+N58+O58</f>
        <v>-3.3</v>
      </c>
      <c r="Q58" s="2">
        <v>-0.3</v>
      </c>
      <c r="R58" s="27">
        <v>-0.3</v>
      </c>
      <c r="S58" s="27">
        <v>32</v>
      </c>
      <c r="T58" s="32">
        <v>6.7</v>
      </c>
      <c r="U58" s="26">
        <f>+T58+S58+R58</f>
        <v>38.400000000000006</v>
      </c>
      <c r="V58" s="26">
        <f t="shared" si="17"/>
        <v>35.100000000000009</v>
      </c>
      <c r="W58" s="2">
        <v>-4.8</v>
      </c>
      <c r="X58" s="27">
        <v>83.2</v>
      </c>
      <c r="Y58" s="26">
        <v>-83.2</v>
      </c>
      <c r="Z58" s="21" t="s">
        <v>49</v>
      </c>
      <c r="AA58" s="27">
        <v>3763.9</v>
      </c>
    </row>
    <row r="59" spans="2:27" ht="16.5" customHeight="1" x14ac:dyDescent="0.25">
      <c r="C59" s="32"/>
      <c r="D59" s="27"/>
      <c r="E59" s="26"/>
      <c r="F59" s="27"/>
      <c r="G59" s="27"/>
      <c r="H59" s="27"/>
      <c r="I59" s="27"/>
      <c r="J59" s="26"/>
      <c r="K59" s="26"/>
      <c r="L59" s="26"/>
      <c r="N59" s="27"/>
      <c r="P59" s="26"/>
      <c r="R59" s="27"/>
      <c r="S59" s="27"/>
      <c r="T59" s="32"/>
      <c r="U59" s="26"/>
      <c r="V59" s="26"/>
      <c r="X59" s="27"/>
      <c r="Y59" s="26"/>
      <c r="Z59" s="21"/>
      <c r="AA59" s="27"/>
    </row>
    <row r="60" spans="2:27" ht="16.5" customHeight="1" x14ac:dyDescent="0.25">
      <c r="B60" s="16">
        <v>2002</v>
      </c>
      <c r="C60" s="32"/>
      <c r="D60" s="27"/>
      <c r="E60" s="26"/>
      <c r="F60" s="27"/>
      <c r="G60" s="27"/>
      <c r="H60" s="27"/>
      <c r="I60" s="27"/>
      <c r="J60" s="26"/>
      <c r="K60" s="26"/>
      <c r="L60" s="26"/>
      <c r="N60" s="27"/>
      <c r="P60" s="26"/>
      <c r="R60" s="27"/>
      <c r="S60" s="27"/>
      <c r="T60" s="32"/>
      <c r="U60" s="26"/>
      <c r="V60" s="26"/>
      <c r="X60" s="27"/>
      <c r="Y60" s="26"/>
      <c r="Z60" s="16">
        <v>2002</v>
      </c>
      <c r="AA60" s="27"/>
    </row>
    <row r="61" spans="2:27" ht="16.5" customHeight="1" x14ac:dyDescent="0.25">
      <c r="B61" s="21" t="s">
        <v>46</v>
      </c>
      <c r="C61" s="32">
        <v>210.4</v>
      </c>
      <c r="D61" s="27">
        <v>320.60000000000002</v>
      </c>
      <c r="E61" s="26">
        <f>+C61-D61</f>
        <v>-110.20000000000002</v>
      </c>
      <c r="F61" s="27">
        <v>96.6</v>
      </c>
      <c r="G61" s="27">
        <v>8.3000000000000007</v>
      </c>
      <c r="H61" s="27">
        <v>25.7</v>
      </c>
      <c r="I61" s="27">
        <v>4.7</v>
      </c>
      <c r="J61" s="26">
        <f>+G61+H61+I61</f>
        <v>38.700000000000003</v>
      </c>
      <c r="K61" s="26">
        <f>+J61+F61+E61</f>
        <v>25.099999999999994</v>
      </c>
      <c r="L61" s="26">
        <f>+K61/AA61*100</f>
        <v>0.63235331166704445</v>
      </c>
      <c r="N61" s="27">
        <v>-4.5999999999999996</v>
      </c>
      <c r="O61" s="2">
        <v>3.4</v>
      </c>
      <c r="P61" s="26">
        <f>+N61+O61</f>
        <v>-1.1999999999999997</v>
      </c>
      <c r="R61" s="27">
        <v>-54.6</v>
      </c>
      <c r="S61" s="27">
        <v>-9.1999999999999993</v>
      </c>
      <c r="T61" s="32">
        <v>62.3</v>
      </c>
      <c r="U61" s="26">
        <f>+T61+S61+R61</f>
        <v>-1.5000000000000071</v>
      </c>
      <c r="V61" s="26">
        <f>+P61+U61</f>
        <v>-2.7000000000000068</v>
      </c>
      <c r="W61" s="2">
        <v>-81.5</v>
      </c>
      <c r="X61" s="27">
        <v>-59.1</v>
      </c>
      <c r="Y61" s="26">
        <v>59.1</v>
      </c>
      <c r="Z61" s="21" t="s">
        <v>46</v>
      </c>
      <c r="AA61" s="27">
        <v>3969.3</v>
      </c>
    </row>
    <row r="62" spans="2:27" ht="16.5" customHeight="1" x14ac:dyDescent="0.25">
      <c r="B62" s="21" t="s">
        <v>47</v>
      </c>
      <c r="C62" s="32">
        <v>249.7</v>
      </c>
      <c r="D62" s="27">
        <v>402.5</v>
      </c>
      <c r="E62" s="26">
        <f>+C62-D62</f>
        <v>-152.80000000000001</v>
      </c>
      <c r="F62" s="27">
        <v>71.3</v>
      </c>
      <c r="G62" s="27">
        <v>-75.400000000000006</v>
      </c>
      <c r="H62" s="27">
        <v>30.9</v>
      </c>
      <c r="I62" s="27">
        <v>22.9</v>
      </c>
      <c r="J62" s="26">
        <f>+G62+H62+I62</f>
        <v>-21.600000000000009</v>
      </c>
      <c r="K62" s="26">
        <f>+J62+F62+E62</f>
        <v>-103.10000000000002</v>
      </c>
      <c r="L62" s="26">
        <f>+K62/AA62*100</f>
        <v>-2.5974353160506896</v>
      </c>
      <c r="N62" s="27">
        <v>13.4</v>
      </c>
      <c r="O62" s="2">
        <v>-10.1</v>
      </c>
      <c r="P62" s="26">
        <f>+N62+O62</f>
        <v>3.3000000000000007</v>
      </c>
      <c r="R62" s="27">
        <v>53.7</v>
      </c>
      <c r="S62" s="27">
        <v>6.8</v>
      </c>
      <c r="T62" s="32">
        <v>-39.1</v>
      </c>
      <c r="U62" s="26">
        <f>+T62+S62+R62</f>
        <v>21.4</v>
      </c>
      <c r="V62" s="26">
        <f>+P62+U62</f>
        <v>24.7</v>
      </c>
      <c r="W62" s="2">
        <v>50.2</v>
      </c>
      <c r="X62" s="27">
        <v>-28.2</v>
      </c>
      <c r="Y62" s="26">
        <v>28.2</v>
      </c>
      <c r="Z62" s="21" t="s">
        <v>47</v>
      </c>
      <c r="AA62" s="27">
        <v>3969.3</v>
      </c>
    </row>
    <row r="63" spans="2:27" ht="16.5" customHeight="1" x14ac:dyDescent="0.25">
      <c r="B63" s="21" t="s">
        <v>48</v>
      </c>
      <c r="C63" s="32">
        <v>308.5</v>
      </c>
      <c r="D63" s="27">
        <v>430.9</v>
      </c>
      <c r="E63" s="26">
        <f>+C63-D63</f>
        <v>-122.39999999999998</v>
      </c>
      <c r="F63" s="27">
        <v>120.6</v>
      </c>
      <c r="G63" s="27">
        <v>-82</v>
      </c>
      <c r="H63" s="27">
        <v>25.5</v>
      </c>
      <c r="I63" s="27">
        <v>45.2</v>
      </c>
      <c r="J63" s="26">
        <f>+G63+H63+I63</f>
        <v>-11.299999999999997</v>
      </c>
      <c r="K63" s="26">
        <f>+J63+F63+E63</f>
        <v>-13.09999999999998</v>
      </c>
      <c r="L63" s="26">
        <f>+K63/AA63*100</f>
        <v>-0.33003300330032953</v>
      </c>
      <c r="N63" s="27">
        <v>-3.1</v>
      </c>
      <c r="O63" s="2">
        <v>-2.8</v>
      </c>
      <c r="P63" s="26">
        <f>+N63+O63</f>
        <v>-5.9</v>
      </c>
      <c r="R63" s="27">
        <v>48.6</v>
      </c>
      <c r="S63" s="27">
        <v>4.4000000000000004</v>
      </c>
      <c r="T63" s="32">
        <v>-126.6</v>
      </c>
      <c r="U63" s="26">
        <f>+T63+S63+R63</f>
        <v>-73.599999999999994</v>
      </c>
      <c r="V63" s="26">
        <f>+P63+U63</f>
        <v>-79.5</v>
      </c>
      <c r="W63" s="2">
        <v>107.2</v>
      </c>
      <c r="X63" s="27">
        <v>14.6</v>
      </c>
      <c r="Y63" s="26">
        <v>-14.6</v>
      </c>
      <c r="Z63" s="21" t="s">
        <v>48</v>
      </c>
      <c r="AA63" s="27">
        <v>3969.3</v>
      </c>
    </row>
    <row r="64" spans="2:27" ht="16.5" customHeight="1" x14ac:dyDescent="0.25">
      <c r="B64" s="47" t="s">
        <v>58</v>
      </c>
      <c r="C64" s="32">
        <v>297.10000000000002</v>
      </c>
      <c r="D64" s="27">
        <v>504.9</v>
      </c>
      <c r="E64" s="26">
        <f>+C64-D64</f>
        <v>-207.79999999999995</v>
      </c>
      <c r="F64" s="27">
        <v>62.7</v>
      </c>
      <c r="G64" s="27">
        <v>-21.2</v>
      </c>
      <c r="H64" s="27">
        <v>33.299999999999997</v>
      </c>
      <c r="I64" s="27">
        <v>79.099999999999994</v>
      </c>
      <c r="J64" s="26">
        <f>+G64+H64+I64</f>
        <v>91.199999999999989</v>
      </c>
      <c r="K64" s="26">
        <f>+J64+F64+E64</f>
        <v>-53.899999999999977</v>
      </c>
      <c r="L64" s="26">
        <f>+K64/AA64*100</f>
        <v>-1.3579220517471589</v>
      </c>
      <c r="N64" s="27">
        <v>-0.3</v>
      </c>
      <c r="O64" s="2">
        <v>-5.9</v>
      </c>
      <c r="P64" s="26">
        <f>+N64+O64</f>
        <v>-6.2</v>
      </c>
      <c r="R64" s="27">
        <v>0.9</v>
      </c>
      <c r="S64" s="27">
        <v>28.9</v>
      </c>
      <c r="T64" s="32">
        <v>106</v>
      </c>
      <c r="U64" s="26">
        <f>+T64+S64+R64</f>
        <v>135.80000000000001</v>
      </c>
      <c r="V64" s="26">
        <f>+P64+U64</f>
        <v>129.60000000000002</v>
      </c>
      <c r="W64" s="2">
        <v>-91.5</v>
      </c>
      <c r="X64" s="27">
        <v>-15.8</v>
      </c>
      <c r="Y64" s="26">
        <v>15.8</v>
      </c>
      <c r="Z64" s="47" t="s">
        <v>58</v>
      </c>
      <c r="AA64" s="27">
        <v>3969.3</v>
      </c>
    </row>
    <row r="65" spans="2:31" ht="16.5" customHeight="1" x14ac:dyDescent="0.25">
      <c r="B65" s="47"/>
      <c r="C65" s="32"/>
      <c r="D65" s="27"/>
      <c r="E65" s="26"/>
      <c r="F65" s="27"/>
      <c r="G65" s="27"/>
      <c r="H65" s="27"/>
      <c r="I65" s="27"/>
      <c r="J65" s="26"/>
      <c r="K65" s="26"/>
      <c r="L65" s="26"/>
      <c r="N65" s="27"/>
      <c r="P65" s="26"/>
      <c r="R65" s="27"/>
      <c r="S65" s="27"/>
      <c r="T65" s="32"/>
      <c r="U65" s="26"/>
      <c r="V65" s="26"/>
      <c r="X65" s="27"/>
      <c r="Y65" s="26"/>
      <c r="Z65" s="47"/>
      <c r="AA65" s="27"/>
    </row>
    <row r="66" spans="2:31" ht="16.5" customHeight="1" x14ac:dyDescent="0.25">
      <c r="C66" s="32"/>
      <c r="D66" s="27"/>
      <c r="E66" s="26"/>
      <c r="F66" s="27"/>
      <c r="G66" s="27"/>
      <c r="H66" s="27"/>
      <c r="I66" s="27"/>
      <c r="J66" s="26"/>
      <c r="K66" s="26"/>
      <c r="L66" s="26"/>
      <c r="N66" s="27"/>
      <c r="P66" s="26"/>
      <c r="R66" s="27"/>
      <c r="S66" s="27"/>
      <c r="T66" s="32"/>
      <c r="U66" s="26"/>
      <c r="V66" s="26"/>
      <c r="X66" s="27"/>
      <c r="Y66" s="26"/>
      <c r="Z66" s="21"/>
      <c r="AA66" s="27"/>
    </row>
    <row r="67" spans="2:31" ht="16.5" customHeight="1" x14ac:dyDescent="0.25">
      <c r="B67" s="16">
        <v>2003</v>
      </c>
      <c r="C67" s="32"/>
      <c r="D67" s="27"/>
      <c r="E67" s="26"/>
      <c r="F67" s="27"/>
      <c r="G67" s="27"/>
      <c r="H67" s="27"/>
      <c r="I67" s="27"/>
      <c r="J67" s="26"/>
      <c r="K67" s="26"/>
      <c r="L67" s="26"/>
      <c r="N67" s="27"/>
      <c r="P67" s="26"/>
      <c r="R67" s="27"/>
      <c r="S67" s="27"/>
      <c r="T67" s="32"/>
      <c r="U67" s="26"/>
      <c r="V67" s="26"/>
      <c r="W67" s="27"/>
      <c r="X67" s="27"/>
      <c r="Y67" s="26"/>
      <c r="Z67" s="16">
        <v>2003</v>
      </c>
      <c r="AA67" s="27"/>
    </row>
    <row r="68" spans="2:31" ht="16.5" customHeight="1" x14ac:dyDescent="0.25">
      <c r="B68" s="21" t="s">
        <v>54</v>
      </c>
      <c r="C68" s="32">
        <v>222.6</v>
      </c>
      <c r="D68" s="27">
        <v>396.5</v>
      </c>
      <c r="E68" s="26">
        <f>+C68-D68</f>
        <v>-173.9</v>
      </c>
      <c r="F68" s="27">
        <v>85.31</v>
      </c>
      <c r="G68" s="27">
        <v>-39.9</v>
      </c>
      <c r="H68" s="27">
        <v>16.8</v>
      </c>
      <c r="I68" s="27">
        <v>31.6</v>
      </c>
      <c r="J68" s="26">
        <f>+G68+H68+I68</f>
        <v>8.5000000000000036</v>
      </c>
      <c r="K68" s="26">
        <f>+J68+F68+E68</f>
        <v>-80.09</v>
      </c>
      <c r="L68" s="26">
        <f>+K68/AA68*100</f>
        <v>-1.8217451176366493</v>
      </c>
      <c r="N68" s="27">
        <v>3.9</v>
      </c>
      <c r="O68" s="2">
        <v>-11.3</v>
      </c>
      <c r="P68" s="26">
        <f>+N68+O68</f>
        <v>-7.4</v>
      </c>
      <c r="R68" s="27">
        <v>-13.3</v>
      </c>
      <c r="S68" s="27">
        <v>-9.5</v>
      </c>
      <c r="T68" s="32">
        <v>12.7</v>
      </c>
      <c r="U68" s="26">
        <f>+T68+S68+R68</f>
        <v>-10.100000000000001</v>
      </c>
      <c r="V68" s="26">
        <f>+P68+U68</f>
        <v>-17.5</v>
      </c>
      <c r="W68" s="27">
        <v>19.34</v>
      </c>
      <c r="X68" s="27">
        <v>-78.3</v>
      </c>
      <c r="Y68" s="26">
        <v>78.3</v>
      </c>
      <c r="Z68" s="21" t="s">
        <v>54</v>
      </c>
      <c r="AA68" s="27">
        <v>4396.3339999999998</v>
      </c>
    </row>
    <row r="69" spans="2:31" ht="16.5" customHeight="1" x14ac:dyDescent="0.25">
      <c r="B69" s="21" t="s">
        <v>55</v>
      </c>
      <c r="C69" s="32">
        <v>316.60000000000002</v>
      </c>
      <c r="D69" s="27">
        <v>535</v>
      </c>
      <c r="E69" s="26">
        <f>+C69-D69</f>
        <v>-218.39999999999998</v>
      </c>
      <c r="F69" s="27">
        <v>73.44</v>
      </c>
      <c r="G69" s="27">
        <v>-26.6</v>
      </c>
      <c r="H69" s="27">
        <v>23.54</v>
      </c>
      <c r="I69" s="27">
        <v>38.700000000000003</v>
      </c>
      <c r="J69" s="26">
        <f>+G69+H69+I69</f>
        <v>35.64</v>
      </c>
      <c r="K69" s="26">
        <f>+J69+F69+E69</f>
        <v>-109.31999999999998</v>
      </c>
      <c r="L69" s="26">
        <f>+K69/AA69*100</f>
        <v>-2.4866172588342916</v>
      </c>
      <c r="N69" s="27">
        <v>8.6</v>
      </c>
      <c r="O69" s="2">
        <v>-3.8</v>
      </c>
      <c r="P69" s="26">
        <f>+N69+O69</f>
        <v>4.8</v>
      </c>
      <c r="R69" s="27">
        <v>157.19999999999999</v>
      </c>
      <c r="S69" s="27">
        <v>-10.3</v>
      </c>
      <c r="T69" s="32">
        <v>-16.100000000000001</v>
      </c>
      <c r="U69" s="26">
        <f>+T69+S69+R69</f>
        <v>130.79999999999998</v>
      </c>
      <c r="V69" s="26">
        <f>+P69+U69</f>
        <v>135.6</v>
      </c>
      <c r="W69" s="27">
        <v>8.6</v>
      </c>
      <c r="X69" s="27">
        <v>34.9</v>
      </c>
      <c r="Y69" s="26">
        <v>-34.9</v>
      </c>
      <c r="Z69" s="21" t="s">
        <v>56</v>
      </c>
      <c r="AA69" s="27">
        <v>4396.3339999999998</v>
      </c>
    </row>
    <row r="70" spans="2:31" ht="16.5" customHeight="1" x14ac:dyDescent="0.25">
      <c r="B70" s="21" t="s">
        <v>57</v>
      </c>
      <c r="C70" s="32">
        <v>281.5</v>
      </c>
      <c r="D70" s="27">
        <v>420.8</v>
      </c>
      <c r="E70" s="26">
        <f>+C70-D70</f>
        <v>-139.30000000000001</v>
      </c>
      <c r="F70" s="27">
        <v>170.821</v>
      </c>
      <c r="G70" s="27">
        <v>-26.8</v>
      </c>
      <c r="H70" s="27">
        <v>32.9</v>
      </c>
      <c r="I70" s="27">
        <v>60.1</v>
      </c>
      <c r="J70" s="26">
        <f>+G70+H70+I70</f>
        <v>66.2</v>
      </c>
      <c r="K70" s="26">
        <f>+J70+F70+E70</f>
        <v>97.721000000000004</v>
      </c>
      <c r="L70" s="26">
        <f>+K70/AA70*100</f>
        <v>2.222783801230753</v>
      </c>
      <c r="N70" s="27">
        <v>-1.9</v>
      </c>
      <c r="O70" s="2">
        <v>-4.2</v>
      </c>
      <c r="P70" s="26">
        <f>+N70+O70</f>
        <v>-6.1</v>
      </c>
      <c r="R70" s="27">
        <v>-7.2</v>
      </c>
      <c r="S70" s="27">
        <v>-57.8</v>
      </c>
      <c r="T70" s="32">
        <v>26.8</v>
      </c>
      <c r="U70" s="26">
        <f>+T70+S70+R70</f>
        <v>-38.199999999999996</v>
      </c>
      <c r="V70" s="26">
        <f>+P70+U70</f>
        <v>-44.3</v>
      </c>
      <c r="W70" s="27">
        <v>-85.75</v>
      </c>
      <c r="X70" s="27">
        <v>-32.4</v>
      </c>
      <c r="Y70" s="26">
        <v>32.4</v>
      </c>
      <c r="Z70" s="21" t="s">
        <v>57</v>
      </c>
      <c r="AA70" s="27">
        <v>4396.3339999999998</v>
      </c>
    </row>
    <row r="71" spans="2:31" ht="16.5" customHeight="1" x14ac:dyDescent="0.25">
      <c r="B71" s="21" t="s">
        <v>63</v>
      </c>
      <c r="C71" s="32">
        <v>298.60000000000002</v>
      </c>
      <c r="D71" s="27">
        <v>524.29999999999995</v>
      </c>
      <c r="E71" s="26">
        <f>+C71-D71</f>
        <v>-225.69999999999993</v>
      </c>
      <c r="F71" s="27">
        <v>102.121</v>
      </c>
      <c r="G71" s="27">
        <v>-54.8</v>
      </c>
      <c r="H71" s="27">
        <v>14.9</v>
      </c>
      <c r="I71" s="27">
        <v>61.2</v>
      </c>
      <c r="J71" s="26">
        <f>+G71+H71+I71</f>
        <v>21.300000000000004</v>
      </c>
      <c r="K71" s="26">
        <f>+J71+F71+E71</f>
        <v>-102.27899999999994</v>
      </c>
      <c r="L71" s="26">
        <f>+K71/AA71*100</f>
        <v>-2.3264790846848471</v>
      </c>
      <c r="N71" s="27">
        <v>1.8</v>
      </c>
      <c r="O71" s="2">
        <v>0.2</v>
      </c>
      <c r="P71" s="26">
        <f>+N71+O71</f>
        <v>2</v>
      </c>
      <c r="R71" s="27">
        <v>30.3</v>
      </c>
      <c r="S71" s="27">
        <v>-0.3</v>
      </c>
      <c r="T71" s="32">
        <v>-10.6</v>
      </c>
      <c r="U71" s="26">
        <f>+T71+S71+R71</f>
        <v>19.399999999999999</v>
      </c>
      <c r="V71" s="26">
        <f>+P71+U71</f>
        <v>21.4</v>
      </c>
      <c r="W71" s="27">
        <v>156.44</v>
      </c>
      <c r="X71" s="27">
        <v>75.5</v>
      </c>
      <c r="Y71" s="26">
        <v>-75.5</v>
      </c>
      <c r="Z71" s="21" t="s">
        <v>63</v>
      </c>
      <c r="AA71" s="27">
        <v>4396.3</v>
      </c>
    </row>
    <row r="72" spans="2:31" ht="16.5" customHeight="1" thickBot="1" x14ac:dyDescent="0.3">
      <c r="B72" s="24"/>
      <c r="C72" s="33"/>
      <c r="D72" s="35"/>
      <c r="E72" s="36"/>
      <c r="F72" s="35"/>
      <c r="G72" s="35"/>
      <c r="H72" s="35"/>
      <c r="I72" s="35"/>
      <c r="J72" s="36"/>
      <c r="K72" s="36"/>
      <c r="L72" s="36"/>
      <c r="M72" s="34"/>
      <c r="N72" s="35"/>
      <c r="O72" s="34"/>
      <c r="P72" s="36"/>
      <c r="Q72" s="34"/>
      <c r="R72" s="35"/>
      <c r="S72" s="35"/>
      <c r="T72" s="33"/>
      <c r="U72" s="36"/>
      <c r="V72" s="36"/>
      <c r="W72" s="35"/>
      <c r="X72" s="35"/>
      <c r="Y72" s="36"/>
      <c r="Z72" s="24"/>
      <c r="AA72" s="27"/>
    </row>
    <row r="73" spans="2:31" ht="15" customHeight="1" x14ac:dyDescent="0.25">
      <c r="C73" s="37"/>
      <c r="D73" s="37"/>
      <c r="E73" s="37"/>
      <c r="F73" s="37"/>
      <c r="G73" s="37"/>
      <c r="H73" s="37"/>
      <c r="I73" s="37"/>
      <c r="J73" s="37"/>
      <c r="K73" s="25"/>
      <c r="L73" s="25"/>
      <c r="M73" s="25"/>
      <c r="N73" s="37"/>
      <c r="O73" s="37"/>
      <c r="P73" s="25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2:31" ht="12.6" customHeight="1" x14ac:dyDescent="0.3">
      <c r="B74" s="38" t="s">
        <v>60</v>
      </c>
      <c r="C74" s="32"/>
      <c r="D74" s="32"/>
      <c r="E74" s="39"/>
      <c r="F74" s="39"/>
      <c r="G74" s="39"/>
      <c r="H74" s="40"/>
      <c r="I74" s="39"/>
      <c r="J74" s="41"/>
      <c r="K74" s="42"/>
      <c r="L74" s="42"/>
      <c r="M74" s="42"/>
      <c r="N74" s="43"/>
      <c r="O74" s="39"/>
      <c r="P74" s="42"/>
      <c r="Q74" s="39"/>
      <c r="R74" s="39"/>
      <c r="S74" s="39"/>
      <c r="T74" s="40"/>
      <c r="U74" s="39"/>
      <c r="V74" s="39"/>
      <c r="W74" s="39"/>
      <c r="X74" s="39"/>
      <c r="Y74" s="39"/>
      <c r="Z74" s="39"/>
      <c r="AA74" s="39"/>
      <c r="AB74" s="44"/>
      <c r="AC74" s="45"/>
      <c r="AD74" s="45"/>
      <c r="AE74" s="45"/>
    </row>
    <row r="75" spans="2:31" ht="12.6" customHeight="1" x14ac:dyDescent="0.3">
      <c r="B75" s="38" t="s">
        <v>61</v>
      </c>
      <c r="C75" s="32"/>
      <c r="D75" s="32"/>
      <c r="E75" s="39"/>
      <c r="F75" s="39"/>
      <c r="G75" s="39"/>
      <c r="H75" s="40"/>
      <c r="I75" s="39"/>
      <c r="J75" s="41"/>
      <c r="K75" s="42"/>
      <c r="L75" s="42"/>
      <c r="M75" s="42"/>
      <c r="N75" s="43"/>
      <c r="O75" s="39"/>
      <c r="P75" s="42"/>
      <c r="Q75" s="39"/>
      <c r="R75" s="39"/>
      <c r="S75" s="39"/>
      <c r="T75" s="40"/>
      <c r="U75" s="39"/>
      <c r="V75" s="39"/>
      <c r="W75" s="39"/>
      <c r="X75" s="39"/>
      <c r="Y75" s="39"/>
      <c r="Z75" s="39"/>
      <c r="AA75" s="39"/>
      <c r="AB75" s="44"/>
      <c r="AC75" s="45"/>
      <c r="AD75" s="45"/>
      <c r="AE75" s="45"/>
    </row>
    <row r="76" spans="2:31" ht="12.6" customHeight="1" x14ac:dyDescent="0.3">
      <c r="B76" s="2"/>
      <c r="C76" s="32"/>
      <c r="D76" s="32"/>
      <c r="E76" s="39"/>
      <c r="F76" s="39"/>
      <c r="G76" s="39"/>
      <c r="H76" s="40"/>
      <c r="I76" s="39"/>
      <c r="J76" s="41"/>
      <c r="K76" s="42"/>
      <c r="L76" s="42"/>
      <c r="M76" s="42"/>
      <c r="N76" s="43"/>
      <c r="O76" s="39"/>
      <c r="P76" s="42"/>
      <c r="Q76" s="39"/>
      <c r="R76" s="39"/>
      <c r="S76" s="39"/>
      <c r="T76" s="40"/>
      <c r="U76" s="39"/>
      <c r="V76" s="39"/>
      <c r="W76" s="39"/>
      <c r="X76" s="39"/>
      <c r="Y76" s="39"/>
      <c r="Z76" s="39"/>
      <c r="AA76" s="39"/>
      <c r="AB76" s="44"/>
      <c r="AC76" s="45"/>
      <c r="AD76" s="45"/>
      <c r="AE76" s="45"/>
    </row>
    <row r="77" spans="2:31" ht="12.6" customHeight="1" x14ac:dyDescent="0.3">
      <c r="B77" s="38" t="s">
        <v>50</v>
      </c>
      <c r="C77" s="32"/>
      <c r="D77" s="32"/>
      <c r="E77" s="39"/>
      <c r="F77" s="39"/>
      <c r="G77" s="39"/>
      <c r="H77" s="40"/>
      <c r="I77" s="39"/>
      <c r="J77" s="41"/>
      <c r="K77" s="42"/>
      <c r="L77" s="42"/>
      <c r="M77" s="42"/>
      <c r="N77" s="43"/>
      <c r="O77" s="39"/>
      <c r="P77" s="42"/>
      <c r="Q77" s="39"/>
      <c r="R77" s="39"/>
      <c r="S77" s="39"/>
      <c r="T77" s="40"/>
      <c r="U77" s="39"/>
      <c r="V77" s="39"/>
      <c r="W77" s="39"/>
      <c r="X77" s="39"/>
      <c r="Y77" s="39"/>
      <c r="Z77" s="39"/>
      <c r="AA77" s="39"/>
      <c r="AB77" s="44"/>
      <c r="AC77" s="45"/>
      <c r="AD77" s="45"/>
      <c r="AE77" s="45"/>
    </row>
    <row r="78" spans="2:31" x14ac:dyDescent="0.2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2:31" ht="12.75" customHeight="1" x14ac:dyDescent="0.25">
      <c r="B79" s="21" t="s">
        <v>51</v>
      </c>
      <c r="C79" s="32" t="s">
        <v>52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2:31" ht="18" customHeight="1" x14ac:dyDescent="0.25">
      <c r="B80" s="46" t="s">
        <v>53</v>
      </c>
      <c r="C80" s="32"/>
      <c r="D80" s="32"/>
      <c r="E80" s="32"/>
      <c r="F80" s="32"/>
      <c r="G80" s="32"/>
      <c r="H80" s="32"/>
      <c r="I80" s="32"/>
      <c r="J80" s="32"/>
      <c r="K80" s="25"/>
      <c r="L80" s="25"/>
      <c r="M80" s="25"/>
      <c r="N80" s="32"/>
      <c r="O80" s="32"/>
      <c r="P80" s="25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spans="2:27" ht="17.25" customHeight="1" x14ac:dyDescent="0.25">
      <c r="B81" s="46"/>
      <c r="C81" s="32"/>
      <c r="D81" s="32"/>
      <c r="E81" s="32"/>
      <c r="F81" s="32"/>
      <c r="G81" s="32"/>
      <c r="H81" s="32"/>
      <c r="I81" s="32"/>
      <c r="J81" s="32"/>
      <c r="K81" s="25"/>
      <c r="L81" s="25"/>
      <c r="M81" s="25"/>
      <c r="N81" s="32"/>
      <c r="O81" s="32"/>
      <c r="P81" s="25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2:27" x14ac:dyDescent="0.25">
      <c r="C82" s="32"/>
      <c r="D82" s="32"/>
      <c r="E82" s="32"/>
      <c r="F82" s="32"/>
      <c r="G82" s="32"/>
      <c r="H82" s="32"/>
      <c r="I82" s="32"/>
      <c r="J82" s="32"/>
      <c r="K82" s="25"/>
      <c r="L82" s="25"/>
      <c r="M82" s="25"/>
      <c r="N82" s="32"/>
      <c r="O82" s="32"/>
      <c r="P82" s="25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2:27" x14ac:dyDescent="0.25">
      <c r="C83" s="32"/>
      <c r="D83" s="32"/>
      <c r="E83" s="32"/>
      <c r="F83" s="32"/>
      <c r="G83" s="32"/>
      <c r="H83" s="32"/>
      <c r="I83" s="32"/>
      <c r="J83" s="32"/>
      <c r="K83" s="25"/>
      <c r="L83" s="25"/>
      <c r="M83" s="25"/>
      <c r="N83" s="32"/>
      <c r="O83" s="32"/>
      <c r="P83" s="25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2:27" x14ac:dyDescent="0.25">
      <c r="C84" s="32"/>
      <c r="D84" s="32"/>
      <c r="E84" s="32"/>
      <c r="F84" s="32"/>
      <c r="G84" s="32"/>
      <c r="H84" s="32"/>
      <c r="I84" s="32"/>
      <c r="J84" s="32"/>
      <c r="K84" s="25"/>
      <c r="L84" s="25"/>
      <c r="M84" s="25"/>
      <c r="N84" s="32"/>
      <c r="O84" s="32"/>
      <c r="P84" s="2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spans="2:27" x14ac:dyDescent="0.25">
      <c r="C85" s="32"/>
      <c r="D85" s="32"/>
      <c r="E85" s="32"/>
      <c r="F85" s="32"/>
      <c r="G85" s="32"/>
      <c r="H85" s="32"/>
      <c r="I85" s="32"/>
      <c r="J85" s="32"/>
      <c r="K85" s="25"/>
      <c r="L85" s="25"/>
      <c r="M85" s="25"/>
      <c r="N85" s="32"/>
      <c r="O85" s="32"/>
      <c r="P85" s="2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spans="2:27" x14ac:dyDescent="0.25">
      <c r="C86" s="32"/>
      <c r="D86" s="32"/>
      <c r="E86" s="32"/>
      <c r="F86" s="32"/>
      <c r="G86" s="32"/>
      <c r="H86" s="32"/>
      <c r="I86" s="32"/>
      <c r="J86" s="32"/>
      <c r="K86" s="25"/>
      <c r="L86" s="25"/>
      <c r="M86" s="25"/>
      <c r="N86" s="32"/>
      <c r="O86" s="32"/>
      <c r="P86" s="25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2:27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5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spans="2:27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2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2:27" x14ac:dyDescent="0.2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25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spans="2:27" x14ac:dyDescent="0.2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25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2:27" x14ac:dyDescent="0.2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25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spans="2:27" x14ac:dyDescent="0.2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25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spans="2:27" x14ac:dyDescent="0.2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25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2:27" x14ac:dyDescent="0.2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25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spans="2:27" x14ac:dyDescent="0.25"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25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2:27" x14ac:dyDescent="0.25"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25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spans="3:27" x14ac:dyDescent="0.2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25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spans="3:27" x14ac:dyDescent="0.2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25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spans="3:27" x14ac:dyDescent="0.2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25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3:27" x14ac:dyDescent="0.2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25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3:27" x14ac:dyDescent="0.2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25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spans="3:27" x14ac:dyDescent="0.2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25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spans="3:27" x14ac:dyDescent="0.2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25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3:27" x14ac:dyDescent="0.2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25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3:27" x14ac:dyDescent="0.2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25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3:27" x14ac:dyDescent="0.2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25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3:27" x14ac:dyDescent="0.2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25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3:27" x14ac:dyDescent="0.2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25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3:27" x14ac:dyDescent="0.2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25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spans="3:27" x14ac:dyDescent="0.2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25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spans="3:27" x14ac:dyDescent="0.2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5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spans="3:27" x14ac:dyDescent="0.2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25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spans="3:27" x14ac:dyDescent="0.2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25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3:27" x14ac:dyDescent="0.2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25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3:27" x14ac:dyDescent="0.2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25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3:27" x14ac:dyDescent="0.2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25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3:27" x14ac:dyDescent="0.2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25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spans="3:27" x14ac:dyDescent="0.2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spans="3:27" x14ac:dyDescent="0.2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spans="3:27" x14ac:dyDescent="0.2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3:27" x14ac:dyDescent="0.2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3:27" x14ac:dyDescent="0.2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spans="3:27" x14ac:dyDescent="0.2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spans="3:27" x14ac:dyDescent="0.25"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spans="3:27" x14ac:dyDescent="0.25"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spans="3:27" x14ac:dyDescent="0.25"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3:27" x14ac:dyDescent="0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3:27" x14ac:dyDescent="0.25"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3:27" x14ac:dyDescent="0.25"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spans="3:27" x14ac:dyDescent="0.25"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3:27" x14ac:dyDescent="0.25"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3:27" x14ac:dyDescent="0.25"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spans="3:27" x14ac:dyDescent="0.25"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spans="3:27" x14ac:dyDescent="0.25"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3:27" x14ac:dyDescent="0.25"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spans="3:27" x14ac:dyDescent="0.25"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spans="3:27" x14ac:dyDescent="0.25"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3:27" x14ac:dyDescent="0.25"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spans="3:27" x14ac:dyDescent="0.25"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spans="3:27" x14ac:dyDescent="0.25"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spans="3:27" x14ac:dyDescent="0.25"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spans="3:27" x14ac:dyDescent="0.25"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spans="3:27" x14ac:dyDescent="0.25"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3:27" x14ac:dyDescent="0.25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3:27" x14ac:dyDescent="0.25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3:27" x14ac:dyDescent="0.25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spans="3:27" x14ac:dyDescent="0.25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spans="3:27" x14ac:dyDescent="0.25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spans="3:27" x14ac:dyDescent="0.25"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3:27" x14ac:dyDescent="0.25"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3:27" x14ac:dyDescent="0.25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spans="3:27" x14ac:dyDescent="0.25"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3:27" x14ac:dyDescent="0.25"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3:27" x14ac:dyDescent="0.25"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3:27" x14ac:dyDescent="0.25"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spans="3:27" x14ac:dyDescent="0.25"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3:27" x14ac:dyDescent="0.25"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spans="3:27" x14ac:dyDescent="0.25"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3:27" x14ac:dyDescent="0.25"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3:27" x14ac:dyDescent="0.25"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3:27" x14ac:dyDescent="0.25"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3:27" x14ac:dyDescent="0.25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3:27" x14ac:dyDescent="0.25"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3:27" x14ac:dyDescent="0.25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3:27" x14ac:dyDescent="0.25"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3:27" x14ac:dyDescent="0.25"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3:27" x14ac:dyDescent="0.25"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3:27" x14ac:dyDescent="0.25"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3:27" x14ac:dyDescent="0.25"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3:27" x14ac:dyDescent="0.25"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3:27" x14ac:dyDescent="0.25"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3:27" x14ac:dyDescent="0.25"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3:27" x14ac:dyDescent="0.25"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3:27" x14ac:dyDescent="0.25"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3:27" x14ac:dyDescent="0.25"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3:27" x14ac:dyDescent="0.2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3:27" x14ac:dyDescent="0.25"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3:27" x14ac:dyDescent="0.25"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3:27" x14ac:dyDescent="0.25"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3:27" x14ac:dyDescent="0.25"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3:27" x14ac:dyDescent="0.25"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3:27" x14ac:dyDescent="0.25"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3:27" x14ac:dyDescent="0.25"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3:27" x14ac:dyDescent="0.25"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3:27" x14ac:dyDescent="0.25"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3:27" x14ac:dyDescent="0.25"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3:27" x14ac:dyDescent="0.25"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3:27" x14ac:dyDescent="0.25"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3:27" x14ac:dyDescent="0.25"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3:27" x14ac:dyDescent="0.25"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3:27" x14ac:dyDescent="0.25"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3:27" x14ac:dyDescent="0.25"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3:27" x14ac:dyDescent="0.25"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3:27" x14ac:dyDescent="0.25"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3:27" x14ac:dyDescent="0.25"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3:27" x14ac:dyDescent="0.25"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3:27" x14ac:dyDescent="0.25"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3:27" x14ac:dyDescent="0.25"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3:27" x14ac:dyDescent="0.25"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3:27" x14ac:dyDescent="0.25"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3:27" x14ac:dyDescent="0.25"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3:27" x14ac:dyDescent="0.25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3:27" x14ac:dyDescent="0.25"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3:27" x14ac:dyDescent="0.25"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3:27" x14ac:dyDescent="0.25"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3:27" x14ac:dyDescent="0.25"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3:27" x14ac:dyDescent="0.25"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3:27" x14ac:dyDescent="0.25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3:27" x14ac:dyDescent="0.25"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3:27" x14ac:dyDescent="0.25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3:27" x14ac:dyDescent="0.25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3:27" x14ac:dyDescent="0.25"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spans="3:27" x14ac:dyDescent="0.25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spans="3:27" x14ac:dyDescent="0.25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spans="3:27" x14ac:dyDescent="0.25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spans="3:27" x14ac:dyDescent="0.25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3:27" x14ac:dyDescent="0.25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3:27" x14ac:dyDescent="0.25"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spans="3:27" x14ac:dyDescent="0.2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spans="3:27" x14ac:dyDescent="0.25"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3:27" x14ac:dyDescent="0.25"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3:27" x14ac:dyDescent="0.25"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3:27" x14ac:dyDescent="0.25"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spans="3:27" x14ac:dyDescent="0.25"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spans="3:27" x14ac:dyDescent="0.25"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3:27" x14ac:dyDescent="0.25"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spans="3:27" x14ac:dyDescent="0.25"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spans="3:27" x14ac:dyDescent="0.25"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spans="3:27" x14ac:dyDescent="0.25"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spans="3:27" x14ac:dyDescent="0.25"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spans="3:27" x14ac:dyDescent="0.25"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spans="3:27" x14ac:dyDescent="0.25"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spans="3:27" x14ac:dyDescent="0.25"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spans="3:27" x14ac:dyDescent="0.25"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spans="3:27" x14ac:dyDescent="0.25"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spans="3:27" x14ac:dyDescent="0.25"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spans="3:27" x14ac:dyDescent="0.25"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3:27" x14ac:dyDescent="0.25"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3:27" x14ac:dyDescent="0.25"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3:27" x14ac:dyDescent="0.25"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3:27" x14ac:dyDescent="0.25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3:27" x14ac:dyDescent="0.25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3:27" x14ac:dyDescent="0.25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spans="3:27" x14ac:dyDescent="0.25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spans="3:27" x14ac:dyDescent="0.25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spans="3:27" x14ac:dyDescent="0.25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spans="3:27" x14ac:dyDescent="0.25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spans="3:27" x14ac:dyDescent="0.25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spans="3:27" x14ac:dyDescent="0.25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spans="3:27" x14ac:dyDescent="0.25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spans="3:27" x14ac:dyDescent="0.25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spans="3:27" x14ac:dyDescent="0.25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3:27" x14ac:dyDescent="0.25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spans="3:27" x14ac:dyDescent="0.25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spans="3:27" x14ac:dyDescent="0.25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3:27" x14ac:dyDescent="0.25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3:27" x14ac:dyDescent="0.25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3:27" x14ac:dyDescent="0.25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3:27" x14ac:dyDescent="0.25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spans="3:27" x14ac:dyDescent="0.25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spans="3:27" x14ac:dyDescent="0.25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spans="3:27" x14ac:dyDescent="0.25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spans="3:27" x14ac:dyDescent="0.25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spans="3:27" x14ac:dyDescent="0.25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spans="3:27" x14ac:dyDescent="0.25"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spans="3:27" x14ac:dyDescent="0.25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spans="3:27" x14ac:dyDescent="0.25"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spans="3:27" x14ac:dyDescent="0.25"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spans="3:27" x14ac:dyDescent="0.25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spans="3:27" x14ac:dyDescent="0.25"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spans="3:27" x14ac:dyDescent="0.25"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  <row r="272" spans="3:27" x14ac:dyDescent="0.25"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spans="3:27" x14ac:dyDescent="0.25"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</row>
    <row r="274" spans="3:27" x14ac:dyDescent="0.25"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</row>
    <row r="275" spans="3:27" x14ac:dyDescent="0.25"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</row>
    <row r="276" spans="3:27" x14ac:dyDescent="0.25"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</row>
    <row r="277" spans="3:27" x14ac:dyDescent="0.25"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</row>
    <row r="278" spans="3:27" x14ac:dyDescent="0.25"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</row>
    <row r="279" spans="3:27" x14ac:dyDescent="0.25"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spans="3:27" x14ac:dyDescent="0.25"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3:27" x14ac:dyDescent="0.25"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</row>
    <row r="282" spans="3:27" x14ac:dyDescent="0.25"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</row>
    <row r="283" spans="3:27" x14ac:dyDescent="0.25"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spans="3:27" x14ac:dyDescent="0.25"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3:27" x14ac:dyDescent="0.25"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spans="3:27" x14ac:dyDescent="0.25"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spans="3:27" x14ac:dyDescent="0.25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3:27" x14ac:dyDescent="0.25"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3:27" x14ac:dyDescent="0.25"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spans="3:27" x14ac:dyDescent="0.25"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spans="3:27" x14ac:dyDescent="0.25"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spans="3:27" x14ac:dyDescent="0.25"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spans="3:27" x14ac:dyDescent="0.25"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</row>
    <row r="294" spans="3:27" x14ac:dyDescent="0.25"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</row>
    <row r="295" spans="3:27" x14ac:dyDescent="0.25"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</row>
    <row r="296" spans="3:27" x14ac:dyDescent="0.25"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</row>
    <row r="297" spans="3:27" x14ac:dyDescent="0.25"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spans="3:27" x14ac:dyDescent="0.25"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</row>
    <row r="299" spans="3:27" x14ac:dyDescent="0.25"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</row>
    <row r="300" spans="3:27" x14ac:dyDescent="0.25"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</row>
    <row r="301" spans="3:27" x14ac:dyDescent="0.25"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</row>
    <row r="302" spans="3:27" x14ac:dyDescent="0.25"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</row>
    <row r="303" spans="3:27" x14ac:dyDescent="0.25"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</row>
    <row r="304" spans="3:27" x14ac:dyDescent="0.25"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spans="3:27" x14ac:dyDescent="0.25"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spans="3:27" x14ac:dyDescent="0.25"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</row>
    <row r="307" spans="3:27" x14ac:dyDescent="0.25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</row>
    <row r="308" spans="3:27" x14ac:dyDescent="0.25"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</row>
    <row r="309" spans="3:27" x14ac:dyDescent="0.25"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</row>
    <row r="310" spans="3:27" x14ac:dyDescent="0.25"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</row>
    <row r="311" spans="3:27" x14ac:dyDescent="0.25"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</row>
    <row r="312" spans="3:27" x14ac:dyDescent="0.25"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spans="3:27" x14ac:dyDescent="0.25"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</row>
    <row r="314" spans="3:27" x14ac:dyDescent="0.25"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</row>
    <row r="315" spans="3:27" x14ac:dyDescent="0.25"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</row>
    <row r="316" spans="3:27" x14ac:dyDescent="0.25"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</row>
    <row r="317" spans="3:27" x14ac:dyDescent="0.25"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</row>
    <row r="318" spans="3:27" x14ac:dyDescent="0.25"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</row>
    <row r="319" spans="3:27" x14ac:dyDescent="0.25"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</row>
    <row r="320" spans="3:27" x14ac:dyDescent="0.25"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</row>
    <row r="321" spans="3:27" x14ac:dyDescent="0.25"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</row>
    <row r="322" spans="3:27" x14ac:dyDescent="0.25"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</row>
    <row r="323" spans="3:27" x14ac:dyDescent="0.25"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</row>
    <row r="324" spans="3:27" x14ac:dyDescent="0.25"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</row>
    <row r="325" spans="3:27" x14ac:dyDescent="0.25"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</row>
    <row r="326" spans="3:27" x14ac:dyDescent="0.25"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</row>
    <row r="327" spans="3:27" x14ac:dyDescent="0.25"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</row>
    <row r="328" spans="3:27" x14ac:dyDescent="0.25"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</row>
    <row r="329" spans="3:27" x14ac:dyDescent="0.25"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</row>
    <row r="330" spans="3:27" x14ac:dyDescent="0.25"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</row>
    <row r="331" spans="3:27" x14ac:dyDescent="0.25"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</row>
    <row r="332" spans="3:27" x14ac:dyDescent="0.25"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</row>
    <row r="333" spans="3:27" x14ac:dyDescent="0.25"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</row>
    <row r="334" spans="3:27" x14ac:dyDescent="0.25"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</row>
    <row r="335" spans="3:27" x14ac:dyDescent="0.25"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</row>
    <row r="336" spans="3:27" x14ac:dyDescent="0.25"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</row>
    <row r="337" spans="3:27" x14ac:dyDescent="0.25"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</row>
    <row r="338" spans="3:27" x14ac:dyDescent="0.25"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</row>
    <row r="339" spans="3:27" x14ac:dyDescent="0.25"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</row>
    <row r="340" spans="3:27" x14ac:dyDescent="0.25"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</row>
    <row r="341" spans="3:27" x14ac:dyDescent="0.25"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</row>
    <row r="342" spans="3:27" x14ac:dyDescent="0.25"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</row>
    <row r="343" spans="3:27" x14ac:dyDescent="0.25"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</row>
    <row r="344" spans="3:27" x14ac:dyDescent="0.25"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</row>
    <row r="345" spans="3:27" x14ac:dyDescent="0.25"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</row>
    <row r="346" spans="3:27" x14ac:dyDescent="0.25"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</row>
    <row r="347" spans="3:27" x14ac:dyDescent="0.25"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</row>
    <row r="348" spans="3:27" x14ac:dyDescent="0.25"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</row>
    <row r="349" spans="3:27" x14ac:dyDescent="0.25"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</row>
    <row r="350" spans="3:27" x14ac:dyDescent="0.25"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</row>
    <row r="351" spans="3:27" x14ac:dyDescent="0.25"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</row>
    <row r="352" spans="3:27" x14ac:dyDescent="0.25"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</row>
    <row r="353" spans="3:27" x14ac:dyDescent="0.25"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</row>
    <row r="354" spans="3:27" x14ac:dyDescent="0.25"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</row>
    <row r="355" spans="3:27" x14ac:dyDescent="0.25"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spans="3:27" x14ac:dyDescent="0.25"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</row>
    <row r="357" spans="3:27" x14ac:dyDescent="0.25"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</row>
    <row r="358" spans="3:27" x14ac:dyDescent="0.25"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</row>
    <row r="359" spans="3:27" x14ac:dyDescent="0.25"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</row>
    <row r="360" spans="3:27" x14ac:dyDescent="0.25"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</row>
    <row r="361" spans="3:27" x14ac:dyDescent="0.25"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</row>
    <row r="362" spans="3:27" x14ac:dyDescent="0.25"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</row>
    <row r="363" spans="3:27" x14ac:dyDescent="0.25"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</row>
    <row r="364" spans="3:27" x14ac:dyDescent="0.25"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</row>
  </sheetData>
  <mergeCells count="7">
    <mergeCell ref="N7:P7"/>
    <mergeCell ref="R7:U7"/>
    <mergeCell ref="B1:C1"/>
    <mergeCell ref="D1:K1"/>
    <mergeCell ref="S1:Y1"/>
    <mergeCell ref="C5:K5"/>
    <mergeCell ref="N5:Y5"/>
  </mergeCells>
  <phoneticPr fontId="0" type="noConversion"/>
  <printOptions horizontalCentered="1"/>
  <pageMargins left="0.511811023622047" right="0.47244094488188998" top="0.43307086614173201" bottom="0.511811023622047" header="0.47244094488188998" footer="0.47244094488188998"/>
  <pageSetup paperSize="34" scale="70" orientation="portrait" horizontalDpi="1200" verticalDpi="1200" r:id="rId1"/>
  <headerFooter alignWithMargins="0">
    <oddFooter>&amp;C&amp;"Times New Roman,Regular"&amp;12A54_x000D_&amp;1#&amp;"Calibri"&amp;10&amp;KFF0000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BPM6 Format Qtly</vt:lpstr>
      <vt:lpstr>Table Description</vt:lpstr>
      <vt:lpstr>BPM4-Qtly Table</vt:lpstr>
      <vt:lpstr>'BPM4-Qtly Table'!Print_Area</vt:lpstr>
      <vt:lpstr>'BPM6 Format Qtly'!Print_Area</vt:lpstr>
    </vt:vector>
  </TitlesOfParts>
  <Company>Reserve Bank of Fiji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Joji J. Seru</cp:lastModifiedBy>
  <cp:lastPrinted>2019-10-30T00:22:24Z</cp:lastPrinted>
  <dcterms:created xsi:type="dcterms:W3CDTF">1999-11-30T22:20:48Z</dcterms:created>
  <dcterms:modified xsi:type="dcterms:W3CDTF">2026-04-06T23:34:40Z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2025-01-06T02:35:20Z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c58847a6-2474-40c1-9149-36c4d3d7cc03</vt:lpwstr>
  </property>
  <property fmtid="{D5CDD505-2E9C-101B-9397-08002B2CF9AE}" pid="8" name="MSIP_Label_397a2359-95bd-45a7-bc85-bfa34b33f54c_ContentBits">
    <vt:lpwstr>2</vt:lpwstr>
  </property>
</Properties>
</file>